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прилюднення благодійних\січень-жовтень\"/>
    </mc:Choice>
  </mc:AlternateContent>
  <bookViews>
    <workbookView xWindow="0" yWindow="0" windowWidth="28800" windowHeight="11535"/>
  </bookViews>
  <sheets>
    <sheet name="Лист2" sheetId="2" r:id="rId1"/>
    <sheet name="Лист3" sheetId="3" r:id="rId2"/>
  </sheets>
  <calcPr calcId="152511" refMode="R1C1"/>
</workbook>
</file>

<file path=xl/calcChain.xml><?xml version="1.0" encoding="utf-8"?>
<calcChain xmlns="http://schemas.openxmlformats.org/spreadsheetml/2006/main">
  <c r="J88" i="2" l="1"/>
  <c r="G88" i="2"/>
  <c r="H82" i="2"/>
  <c r="E82" i="2"/>
  <c r="D81" i="2"/>
  <c r="D82" i="2" s="1"/>
  <c r="C82" i="2"/>
  <c r="F81" i="2" l="1"/>
  <c r="F82" i="2" s="1"/>
  <c r="C63" i="2"/>
  <c r="H63" i="2"/>
  <c r="H55" i="2" l="1"/>
  <c r="F55" i="2"/>
  <c r="C55" i="2"/>
  <c r="C48" i="2"/>
  <c r="H49" i="2"/>
  <c r="H45" i="2" l="1"/>
  <c r="H42" i="2" s="1"/>
  <c r="F42" i="2"/>
  <c r="C42" i="2"/>
  <c r="I36" i="2" l="1"/>
  <c r="E36" i="2" l="1"/>
  <c r="D36" i="2"/>
  <c r="C36" i="2"/>
  <c r="F35" i="2"/>
  <c r="F34" i="2"/>
  <c r="F31" i="2"/>
  <c r="F36" i="2" l="1"/>
  <c r="H26" i="2"/>
  <c r="D26" i="2"/>
  <c r="E26" i="2"/>
  <c r="C26" i="2"/>
  <c r="D6" i="2"/>
  <c r="E6" i="2"/>
  <c r="F6" i="2"/>
  <c r="G6" i="2"/>
  <c r="G79" i="2" s="1"/>
  <c r="H6" i="2"/>
  <c r="H79" i="2" s="1"/>
  <c r="H88" i="2" s="1"/>
  <c r="I6" i="2"/>
  <c r="I79" i="2" s="1"/>
  <c r="I88" i="2" s="1"/>
  <c r="J6" i="2"/>
  <c r="J79" i="2" s="1"/>
  <c r="C6" i="2"/>
  <c r="F22" i="2"/>
  <c r="F23" i="2"/>
  <c r="F24" i="2"/>
  <c r="F25" i="2"/>
  <c r="F21" i="2"/>
  <c r="D15" i="2"/>
  <c r="E15" i="2"/>
  <c r="C15" i="2"/>
  <c r="F15" i="2" s="1"/>
  <c r="C79" i="2" l="1"/>
  <c r="D79" i="2"/>
  <c r="D88" i="2" s="1"/>
  <c r="E79" i="2"/>
  <c r="E88" i="2" s="1"/>
  <c r="F26" i="2"/>
  <c r="F79" i="2" l="1"/>
  <c r="F88" i="2" s="1"/>
  <c r="C88" i="2"/>
</calcChain>
</file>

<file path=xl/sharedStrings.xml><?xml version="1.0" encoding="utf-8"?>
<sst xmlns="http://schemas.openxmlformats.org/spreadsheetml/2006/main" count="67" uniqueCount="52">
  <si>
    <t>Період</t>
  </si>
  <si>
    <t>В грошовій формі, тис. грн.</t>
  </si>
  <si>
    <t>Перелік товарів і послуг в натуральній формі</t>
  </si>
  <si>
    <t>Сума, тис. грн.</t>
  </si>
  <si>
    <t>січень</t>
  </si>
  <si>
    <t>ТОВ «Престиж-Центр»</t>
  </si>
  <si>
    <t>лютий</t>
  </si>
  <si>
    <t>Пць Ткачик В.І.</t>
  </si>
  <si>
    <t>П-ць Віра Я.М.</t>
  </si>
  <si>
    <t>П-ць Равлюк Б.Я.</t>
  </si>
  <si>
    <t>ТОВ «БУК»</t>
  </si>
  <si>
    <t>ТОВ «Івано-Франківська фармацевтична компанія»</t>
  </si>
  <si>
    <t>П-ць Нестеров А.Г</t>
  </si>
  <si>
    <t>557 фізичні особи (пацієнти)</t>
  </si>
  <si>
    <t>березень</t>
  </si>
  <si>
    <t>ТзОВ «Медекс плюс»</t>
  </si>
  <si>
    <t>П-ць Урсакі С.Г.</t>
  </si>
  <si>
    <t>П-ць Польний І.М.</t>
  </si>
  <si>
    <t>ТОВ «Авіцена Фарм»</t>
  </si>
  <si>
    <t>925 фізичні особи (пацієнти)</t>
  </si>
  <si>
    <t>Найменування юридичної особи (або позначення фізичної особи</t>
  </si>
  <si>
    <t xml:space="preserve">Благодійні пожертви, що були отримані закладом охорони здоров'я
від фізичних та юридичних осіб
</t>
  </si>
  <si>
    <t xml:space="preserve">В
натуральній формі (товари і
послуги), тис. грн.
</t>
  </si>
  <si>
    <t>Всього отримано благодій- них пожертв, тис. грн</t>
  </si>
  <si>
    <t xml:space="preserve">Використання закладом охорони здоров'я
благодійних пожертв, отриманих у грошовій та натуральній (товари і послуги) формі
</t>
  </si>
  <si>
    <t>Сума, тис. грн</t>
  </si>
  <si>
    <t>Напрямки використання у грошовій формі(стаття витрат)</t>
  </si>
  <si>
    <t xml:space="preserve">Залишок невикористаних грошових коштів, товарів та послуг на кінець
звітного періоду, тис. грн.
</t>
  </si>
  <si>
    <t>Перелік використаних товарів та послуг у натуральній формі</t>
  </si>
  <si>
    <t>всього</t>
  </si>
  <si>
    <t>в т.ч.:</t>
  </si>
  <si>
    <t xml:space="preserve">ТОВ "Престиж Центр" 
</t>
  </si>
  <si>
    <t xml:space="preserve">
692 фізичні ососби(пацієнти)</t>
  </si>
  <si>
    <t>Всього</t>
  </si>
  <si>
    <t>квітень</t>
  </si>
  <si>
    <t>Благ.орг." Благодійний ф-н " Карітас"</t>
  </si>
  <si>
    <t>ТзОВ " Тедді груп"</t>
  </si>
  <si>
    <t>736 фіз. осіб (пацієнти)</t>
  </si>
  <si>
    <t xml:space="preserve">Всього </t>
  </si>
  <si>
    <r>
      <t>траве</t>
    </r>
    <r>
      <rPr>
        <sz val="10"/>
        <color theme="1"/>
        <rFont val="Calibri"/>
        <family val="2"/>
        <charset val="204"/>
        <scheme val="minor"/>
      </rPr>
      <t>нь</t>
    </r>
  </si>
  <si>
    <t>1000 фіз. осіб (пацієнти)</t>
  </si>
  <si>
    <t>червень</t>
  </si>
  <si>
    <t>липень</t>
  </si>
  <si>
    <t>809 фіз. осіб (пацієнти)</t>
  </si>
  <si>
    <t>серпень</t>
  </si>
  <si>
    <t>592 фіз. осіб (пацієнти)</t>
  </si>
  <si>
    <t>Лік.каса МЕДІФ</t>
  </si>
  <si>
    <t>вересень</t>
  </si>
  <si>
    <t>735 фіз. осіб (пацієнти)</t>
  </si>
  <si>
    <t xml:space="preserve">жовтень </t>
  </si>
  <si>
    <t>857фіз. осіб (пацієнти)</t>
  </si>
  <si>
    <t xml:space="preserve">ІНФОРМАЦІЯ
про надходження і використання благодійних пожертв від фізичних та юридичних осіб
по КНП «Івано-Франківський міський клінічний перинатальний центр» за січень - жовтень  2018 року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</si>
</sst>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/>
    <xf numFmtId="0" fontId="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4" fontId="3" fillId="0" borderId="7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tabSelected="1" topLeftCell="A61" workbookViewId="0">
      <selection activeCell="J93" sqref="J93"/>
    </sheetView>
  </sheetViews>
  <sheetFormatPr defaultRowHeight="15" x14ac:dyDescent="0.25"/>
  <cols>
    <col min="1" max="1" width="11.140625" customWidth="1"/>
    <col min="2" max="2" width="27.7109375" customWidth="1"/>
    <col min="3" max="3" width="10.85546875" style="34" customWidth="1"/>
    <col min="4" max="4" width="12.85546875" style="34" customWidth="1"/>
    <col min="5" max="5" width="11.85546875" style="34" customWidth="1"/>
    <col min="6" max="6" width="9.140625" style="34"/>
    <col min="7" max="7" width="13.140625" style="34" customWidth="1"/>
    <col min="8" max="8" width="9.140625" style="34"/>
    <col min="9" max="9" width="12.5703125" style="34" customWidth="1"/>
    <col min="10" max="10" width="15.140625" style="34" customWidth="1"/>
    <col min="11" max="11" width="11.42578125" style="34" customWidth="1"/>
  </cols>
  <sheetData>
    <row r="1" spans="1:14" ht="78.75" customHeight="1" x14ac:dyDescent="0.25">
      <c r="A1" s="59" t="s">
        <v>51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1"/>
      <c r="N1" s="1"/>
    </row>
    <row r="2" spans="1:14" s="35" customFormat="1" ht="42.75" customHeight="1" x14ac:dyDescent="0.25">
      <c r="A2" s="67" t="s">
        <v>0</v>
      </c>
      <c r="B2" s="68" t="s">
        <v>20</v>
      </c>
      <c r="C2" s="60" t="s">
        <v>21</v>
      </c>
      <c r="D2" s="61"/>
      <c r="E2" s="61"/>
      <c r="F2" s="60" t="s">
        <v>23</v>
      </c>
      <c r="G2" s="60" t="s">
        <v>24</v>
      </c>
      <c r="H2" s="61"/>
      <c r="I2" s="61"/>
      <c r="J2" s="75"/>
      <c r="K2" s="60" t="s">
        <v>27</v>
      </c>
    </row>
    <row r="3" spans="1:14" s="35" customFormat="1" ht="67.5" customHeight="1" x14ac:dyDescent="0.25">
      <c r="A3" s="67"/>
      <c r="B3" s="68"/>
      <c r="C3" s="3" t="s">
        <v>1</v>
      </c>
      <c r="D3" s="13" t="s">
        <v>22</v>
      </c>
      <c r="E3" s="6" t="s">
        <v>2</v>
      </c>
      <c r="F3" s="60"/>
      <c r="G3" s="2" t="s">
        <v>26</v>
      </c>
      <c r="H3" s="2" t="s">
        <v>25</v>
      </c>
      <c r="I3" s="2" t="s">
        <v>28</v>
      </c>
      <c r="J3" s="76" t="s">
        <v>3</v>
      </c>
      <c r="K3" s="61"/>
    </row>
    <row r="4" spans="1:14" s="11" customFormat="1" ht="21.75" customHeight="1" x14ac:dyDescent="0.25">
      <c r="A4" s="62" t="s">
        <v>4</v>
      </c>
      <c r="B4" s="8" t="s">
        <v>31</v>
      </c>
      <c r="C4" s="14">
        <v>2</v>
      </c>
      <c r="D4" s="15"/>
      <c r="E4" s="16"/>
      <c r="F4" s="16">
        <v>2</v>
      </c>
      <c r="G4" s="17"/>
      <c r="H4" s="15"/>
      <c r="I4" s="15"/>
      <c r="J4" s="77"/>
      <c r="K4" s="89"/>
    </row>
    <row r="5" spans="1:14" s="11" customFormat="1" ht="21.75" customHeight="1" x14ac:dyDescent="0.25">
      <c r="A5" s="63"/>
      <c r="B5" s="8" t="s">
        <v>32</v>
      </c>
      <c r="C5" s="14">
        <v>144.69999999999999</v>
      </c>
      <c r="D5" s="15"/>
      <c r="E5" s="16"/>
      <c r="F5" s="16">
        <v>144.69999999999999</v>
      </c>
      <c r="G5" s="17"/>
      <c r="H5" s="15"/>
      <c r="I5" s="15"/>
      <c r="J5" s="77"/>
      <c r="K5" s="89"/>
    </row>
    <row r="6" spans="1:14" ht="21.75" customHeight="1" x14ac:dyDescent="0.25">
      <c r="A6" s="64"/>
      <c r="B6" s="3" t="s">
        <v>29</v>
      </c>
      <c r="C6" s="18">
        <f>C4+C5</f>
        <v>146.69999999999999</v>
      </c>
      <c r="D6" s="18">
        <f t="shared" ref="D6:J6" si="0">D4+D5</f>
        <v>0</v>
      </c>
      <c r="E6" s="18">
        <f t="shared" si="0"/>
        <v>0</v>
      </c>
      <c r="F6" s="18">
        <f t="shared" si="0"/>
        <v>146.69999999999999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78">
        <f t="shared" si="0"/>
        <v>0</v>
      </c>
      <c r="K6" s="89"/>
    </row>
    <row r="7" spans="1:14" x14ac:dyDescent="0.25">
      <c r="A7" s="62" t="s">
        <v>6</v>
      </c>
      <c r="B7" s="7" t="s">
        <v>7</v>
      </c>
      <c r="C7" s="19">
        <v>0.5</v>
      </c>
      <c r="D7" s="15"/>
      <c r="E7" s="16"/>
      <c r="F7" s="20"/>
      <c r="G7" s="21"/>
      <c r="H7" s="15"/>
      <c r="I7" s="21"/>
      <c r="J7" s="79"/>
      <c r="K7" s="89"/>
    </row>
    <row r="8" spans="1:14" x14ac:dyDescent="0.25">
      <c r="A8" s="63"/>
      <c r="B8" s="7" t="s">
        <v>8</v>
      </c>
      <c r="C8" s="19">
        <v>0.5</v>
      </c>
      <c r="D8" s="16"/>
      <c r="E8" s="16"/>
      <c r="F8" s="20"/>
      <c r="G8" s="16"/>
      <c r="H8" s="16"/>
      <c r="I8" s="16"/>
      <c r="J8" s="80"/>
      <c r="K8" s="89"/>
    </row>
    <row r="9" spans="1:14" x14ac:dyDescent="0.25">
      <c r="A9" s="63"/>
      <c r="B9" s="7" t="s">
        <v>9</v>
      </c>
      <c r="C9" s="19">
        <v>0.5</v>
      </c>
      <c r="D9" s="16"/>
      <c r="E9" s="16"/>
      <c r="F9" s="20"/>
      <c r="G9" s="16"/>
      <c r="H9" s="16"/>
      <c r="I9" s="16"/>
      <c r="J9" s="80"/>
      <c r="K9" s="89"/>
    </row>
    <row r="10" spans="1:14" x14ac:dyDescent="0.25">
      <c r="A10" s="63"/>
      <c r="B10" s="7" t="s">
        <v>10</v>
      </c>
      <c r="C10" s="19">
        <v>1</v>
      </c>
      <c r="D10" s="16"/>
      <c r="E10" s="16"/>
      <c r="F10" s="20"/>
      <c r="G10" s="16"/>
      <c r="H10" s="16"/>
      <c r="I10" s="16"/>
      <c r="J10" s="80"/>
      <c r="K10" s="89"/>
    </row>
    <row r="11" spans="1:14" ht="24" x14ac:dyDescent="0.25">
      <c r="A11" s="63"/>
      <c r="B11" s="7" t="s">
        <v>11</v>
      </c>
      <c r="C11" s="19">
        <v>3</v>
      </c>
      <c r="D11" s="16"/>
      <c r="E11" s="16"/>
      <c r="F11" s="20"/>
      <c r="G11" s="16"/>
      <c r="H11" s="16"/>
      <c r="I11" s="16"/>
      <c r="J11" s="80"/>
      <c r="K11" s="89"/>
    </row>
    <row r="12" spans="1:14" x14ac:dyDescent="0.25">
      <c r="A12" s="63"/>
      <c r="B12" s="7" t="s">
        <v>12</v>
      </c>
      <c r="C12" s="19">
        <v>1</v>
      </c>
      <c r="D12" s="16"/>
      <c r="E12" s="16"/>
      <c r="F12" s="20"/>
      <c r="G12" s="16"/>
      <c r="H12" s="16"/>
      <c r="I12" s="16"/>
      <c r="J12" s="80"/>
      <c r="K12" s="89"/>
    </row>
    <row r="13" spans="1:14" x14ac:dyDescent="0.25">
      <c r="A13" s="63"/>
      <c r="B13" s="7" t="s">
        <v>5</v>
      </c>
      <c r="C13" s="19">
        <v>1</v>
      </c>
      <c r="D13" s="16"/>
      <c r="E13" s="16"/>
      <c r="F13" s="20"/>
      <c r="G13" s="16"/>
      <c r="H13" s="16"/>
      <c r="I13" s="16"/>
      <c r="J13" s="80"/>
      <c r="K13" s="89"/>
    </row>
    <row r="14" spans="1:14" x14ac:dyDescent="0.25">
      <c r="A14" s="63"/>
      <c r="B14" s="7" t="s">
        <v>13</v>
      </c>
      <c r="C14" s="19">
        <v>152</v>
      </c>
      <c r="D14" s="16"/>
      <c r="E14" s="16"/>
      <c r="F14" s="20"/>
      <c r="G14" s="16"/>
      <c r="H14" s="16"/>
      <c r="I14" s="16"/>
      <c r="J14" s="80"/>
      <c r="K14" s="89"/>
    </row>
    <row r="15" spans="1:14" s="10" customFormat="1" x14ac:dyDescent="0.25">
      <c r="A15" s="63"/>
      <c r="B15" s="12" t="s">
        <v>29</v>
      </c>
      <c r="C15" s="22">
        <f>SUM(C7:C14)</f>
        <v>159.5</v>
      </c>
      <c r="D15" s="22">
        <f t="shared" ref="D15:E15" si="1">SUM(D7:D14)</f>
        <v>0</v>
      </c>
      <c r="E15" s="22">
        <f t="shared" si="1"/>
        <v>0</v>
      </c>
      <c r="F15" s="22">
        <f>C15</f>
        <v>159.5</v>
      </c>
      <c r="G15" s="20"/>
      <c r="H15" s="20">
        <v>191.3</v>
      </c>
      <c r="I15" s="23"/>
      <c r="J15" s="81"/>
      <c r="K15" s="89"/>
    </row>
    <row r="16" spans="1:14" x14ac:dyDescent="0.25">
      <c r="A16" s="63"/>
      <c r="B16" s="69" t="s">
        <v>30</v>
      </c>
      <c r="C16" s="24"/>
      <c r="D16" s="24"/>
      <c r="E16" s="24"/>
      <c r="F16" s="24"/>
      <c r="G16" s="16">
        <v>2210</v>
      </c>
      <c r="H16" s="24">
        <v>52.8</v>
      </c>
      <c r="I16" s="24"/>
      <c r="J16" s="82"/>
      <c r="K16" s="89"/>
    </row>
    <row r="17" spans="1:11" x14ac:dyDescent="0.25">
      <c r="A17" s="63"/>
      <c r="B17" s="70"/>
      <c r="C17" s="24"/>
      <c r="D17" s="24"/>
      <c r="E17" s="24"/>
      <c r="F17" s="24"/>
      <c r="G17" s="16">
        <v>2220</v>
      </c>
      <c r="H17" s="24">
        <v>35</v>
      </c>
      <c r="I17" s="24"/>
      <c r="J17" s="82"/>
      <c r="K17" s="89"/>
    </row>
    <row r="18" spans="1:11" x14ac:dyDescent="0.25">
      <c r="A18" s="63"/>
      <c r="B18" s="70"/>
      <c r="C18" s="24"/>
      <c r="D18" s="24"/>
      <c r="E18" s="24"/>
      <c r="F18" s="24"/>
      <c r="G18" s="16">
        <v>2240</v>
      </c>
      <c r="H18" s="24">
        <v>65.7</v>
      </c>
      <c r="I18" s="24"/>
      <c r="J18" s="82"/>
      <c r="K18" s="89"/>
    </row>
    <row r="19" spans="1:11" x14ac:dyDescent="0.25">
      <c r="A19" s="64"/>
      <c r="B19" s="71"/>
      <c r="C19" s="24"/>
      <c r="D19" s="24"/>
      <c r="E19" s="24"/>
      <c r="F19" s="24"/>
      <c r="G19" s="16">
        <v>3210</v>
      </c>
      <c r="H19" s="24">
        <v>37.700000000000003</v>
      </c>
      <c r="I19" s="24"/>
      <c r="J19" s="82"/>
      <c r="K19" s="89"/>
    </row>
    <row r="20" spans="1:11" x14ac:dyDescent="0.25">
      <c r="A20" s="5"/>
      <c r="B20" s="4"/>
      <c r="C20" s="25"/>
      <c r="D20" s="26"/>
      <c r="E20" s="27"/>
      <c r="F20" s="28"/>
      <c r="G20" s="27"/>
      <c r="H20" s="27"/>
      <c r="I20" s="26"/>
      <c r="J20" s="83"/>
      <c r="K20" s="89"/>
    </row>
    <row r="21" spans="1:11" x14ac:dyDescent="0.25">
      <c r="A21" s="72" t="s">
        <v>14</v>
      </c>
      <c r="B21" s="7" t="s">
        <v>15</v>
      </c>
      <c r="C21" s="19">
        <v>3</v>
      </c>
      <c r="D21" s="16"/>
      <c r="E21" s="16"/>
      <c r="F21" s="29">
        <f>C21</f>
        <v>3</v>
      </c>
      <c r="G21" s="16"/>
      <c r="H21" s="16"/>
      <c r="I21" s="16"/>
      <c r="J21" s="80"/>
      <c r="K21" s="89"/>
    </row>
    <row r="22" spans="1:11" x14ac:dyDescent="0.25">
      <c r="A22" s="72"/>
      <c r="B22" s="7" t="s">
        <v>16</v>
      </c>
      <c r="C22" s="30">
        <v>2</v>
      </c>
      <c r="D22" s="16"/>
      <c r="E22" s="16"/>
      <c r="F22" s="29">
        <f t="shared" ref="F22:F25" si="2">C22</f>
        <v>2</v>
      </c>
      <c r="G22" s="31"/>
      <c r="H22" s="16"/>
      <c r="I22" s="16"/>
      <c r="J22" s="80"/>
      <c r="K22" s="89"/>
    </row>
    <row r="23" spans="1:11" x14ac:dyDescent="0.25">
      <c r="A23" s="72"/>
      <c r="B23" s="7" t="s">
        <v>17</v>
      </c>
      <c r="C23" s="30">
        <v>3</v>
      </c>
      <c r="D23" s="16"/>
      <c r="E23" s="16"/>
      <c r="F23" s="29">
        <f t="shared" si="2"/>
        <v>3</v>
      </c>
      <c r="G23" s="31"/>
      <c r="H23" s="16"/>
      <c r="I23" s="16"/>
      <c r="J23" s="80"/>
      <c r="K23" s="89"/>
    </row>
    <row r="24" spans="1:11" x14ac:dyDescent="0.25">
      <c r="A24" s="72"/>
      <c r="B24" s="7" t="s">
        <v>18</v>
      </c>
      <c r="C24" s="30">
        <v>2</v>
      </c>
      <c r="D24" s="16"/>
      <c r="E24" s="16"/>
      <c r="F24" s="29">
        <f t="shared" si="2"/>
        <v>2</v>
      </c>
      <c r="G24" s="31"/>
      <c r="H24" s="16"/>
      <c r="I24" s="16"/>
      <c r="J24" s="80"/>
      <c r="K24" s="89"/>
    </row>
    <row r="25" spans="1:11" x14ac:dyDescent="0.25">
      <c r="A25" s="72"/>
      <c r="B25" s="7" t="s">
        <v>19</v>
      </c>
      <c r="C25" s="30">
        <v>205.6</v>
      </c>
      <c r="D25" s="16"/>
      <c r="E25" s="16"/>
      <c r="F25" s="29">
        <f t="shared" si="2"/>
        <v>205.6</v>
      </c>
      <c r="G25" s="16"/>
      <c r="H25" s="16"/>
      <c r="I25" s="16"/>
      <c r="J25" s="80"/>
      <c r="K25" s="89"/>
    </row>
    <row r="26" spans="1:11" s="10" customFormat="1" x14ac:dyDescent="0.25">
      <c r="A26" s="72"/>
      <c r="B26" s="2" t="s">
        <v>33</v>
      </c>
      <c r="C26" s="32">
        <f>SUM(C21:C25)</f>
        <v>215.6</v>
      </c>
      <c r="D26" s="32">
        <f t="shared" ref="D26:F26" si="3">SUM(D21:D25)</f>
        <v>0</v>
      </c>
      <c r="E26" s="32">
        <f t="shared" si="3"/>
        <v>0</v>
      </c>
      <c r="F26" s="32">
        <f t="shared" si="3"/>
        <v>215.6</v>
      </c>
      <c r="G26" s="20"/>
      <c r="H26" s="20">
        <f>SUM(H27:H30)</f>
        <v>199.3</v>
      </c>
      <c r="I26" s="20"/>
      <c r="J26" s="80"/>
      <c r="K26" s="89"/>
    </row>
    <row r="27" spans="1:11" x14ac:dyDescent="0.25">
      <c r="A27" s="9"/>
      <c r="B27" s="9"/>
      <c r="C27" s="24"/>
      <c r="D27" s="24"/>
      <c r="E27" s="24"/>
      <c r="F27" s="24"/>
      <c r="G27" s="16">
        <v>2210</v>
      </c>
      <c r="H27" s="16">
        <v>48.2</v>
      </c>
      <c r="I27" s="24"/>
      <c r="J27" s="82"/>
      <c r="K27" s="89"/>
    </row>
    <row r="28" spans="1:11" x14ac:dyDescent="0.25">
      <c r="A28" s="9"/>
      <c r="B28" s="9"/>
      <c r="C28" s="24"/>
      <c r="D28" s="24"/>
      <c r="E28" s="24"/>
      <c r="F28" s="24"/>
      <c r="G28" s="31">
        <v>2220</v>
      </c>
      <c r="H28" s="16">
        <v>56</v>
      </c>
      <c r="I28" s="24"/>
      <c r="J28" s="82"/>
      <c r="K28" s="89"/>
    </row>
    <row r="29" spans="1:11" x14ac:dyDescent="0.25">
      <c r="A29" s="9"/>
      <c r="B29" s="9"/>
      <c r="C29" s="24"/>
      <c r="D29" s="24"/>
      <c r="E29" s="24"/>
      <c r="F29" s="24"/>
      <c r="G29" s="31">
        <v>2240</v>
      </c>
      <c r="H29" s="16">
        <v>67.8</v>
      </c>
      <c r="I29" s="24"/>
      <c r="J29" s="82"/>
      <c r="K29" s="89"/>
    </row>
    <row r="30" spans="1:11" ht="15.75" thickBot="1" x14ac:dyDescent="0.3">
      <c r="A30" s="36"/>
      <c r="B30" s="36"/>
      <c r="C30" s="37"/>
      <c r="D30" s="37"/>
      <c r="E30" s="37"/>
      <c r="F30" s="37"/>
      <c r="G30" s="38">
        <v>3210</v>
      </c>
      <c r="H30" s="39">
        <v>27.3</v>
      </c>
      <c r="I30" s="37"/>
      <c r="J30" s="84"/>
      <c r="K30" s="89"/>
    </row>
    <row r="31" spans="1:11" x14ac:dyDescent="0.25">
      <c r="A31" s="73" t="s">
        <v>34</v>
      </c>
      <c r="B31" s="46" t="s">
        <v>5</v>
      </c>
      <c r="C31" s="47">
        <v>2</v>
      </c>
      <c r="D31" s="48"/>
      <c r="E31" s="48"/>
      <c r="F31" s="49">
        <f>C31</f>
        <v>2</v>
      </c>
      <c r="G31" s="48"/>
      <c r="H31" s="48"/>
      <c r="I31" s="48"/>
      <c r="J31" s="85"/>
      <c r="K31" s="89"/>
    </row>
    <row r="32" spans="1:11" ht="24" x14ac:dyDescent="0.25">
      <c r="A32" s="74"/>
      <c r="B32" s="7" t="s">
        <v>35</v>
      </c>
      <c r="C32" s="30"/>
      <c r="D32" s="16">
        <v>1.48</v>
      </c>
      <c r="E32" s="16">
        <v>1.48</v>
      </c>
      <c r="F32" s="29">
        <v>1.48</v>
      </c>
      <c r="G32" s="31">
        <v>2220</v>
      </c>
      <c r="H32" s="16"/>
      <c r="I32" s="16">
        <v>1.48</v>
      </c>
      <c r="J32" s="80"/>
      <c r="K32" s="89"/>
    </row>
    <row r="33" spans="1:11" x14ac:dyDescent="0.25">
      <c r="A33" s="74"/>
      <c r="B33" s="7" t="s">
        <v>36</v>
      </c>
      <c r="C33" s="30"/>
      <c r="D33" s="16">
        <v>6.06</v>
      </c>
      <c r="E33" s="16">
        <v>6.06</v>
      </c>
      <c r="F33" s="29">
        <v>6.06</v>
      </c>
      <c r="G33" s="31">
        <v>2210</v>
      </c>
      <c r="H33" s="16"/>
      <c r="I33" s="16">
        <v>6.06</v>
      </c>
      <c r="J33" s="80"/>
      <c r="K33" s="89"/>
    </row>
    <row r="34" spans="1:11" x14ac:dyDescent="0.25">
      <c r="A34" s="74"/>
      <c r="B34" s="7" t="s">
        <v>37</v>
      </c>
      <c r="C34" s="30">
        <v>169</v>
      </c>
      <c r="D34" s="16"/>
      <c r="E34" s="16"/>
      <c r="F34" s="29">
        <f t="shared" ref="F34:F35" si="4">C34</f>
        <v>169</v>
      </c>
      <c r="G34" s="31"/>
      <c r="H34" s="16"/>
      <c r="I34" s="16"/>
      <c r="J34" s="80"/>
      <c r="K34" s="89"/>
    </row>
    <row r="35" spans="1:11" x14ac:dyDescent="0.25">
      <c r="A35" s="74"/>
      <c r="B35" s="7"/>
      <c r="C35" s="30"/>
      <c r="D35" s="16"/>
      <c r="E35" s="16"/>
      <c r="F35" s="29">
        <f t="shared" si="4"/>
        <v>0</v>
      </c>
      <c r="G35" s="16"/>
      <c r="H35" s="16"/>
      <c r="I35" s="16"/>
      <c r="J35" s="80"/>
      <c r="K35" s="89"/>
    </row>
    <row r="36" spans="1:11" s="10" customFormat="1" x14ac:dyDescent="0.25">
      <c r="A36" s="74"/>
      <c r="B36" s="2" t="s">
        <v>33</v>
      </c>
      <c r="C36" s="32">
        <f>SUM(C31:C35)</f>
        <v>171</v>
      </c>
      <c r="D36" s="32">
        <f t="shared" ref="D36:F36" si="5">SUM(D31:D35)</f>
        <v>7.5399999999999991</v>
      </c>
      <c r="E36" s="32">
        <f t="shared" si="5"/>
        <v>7.5399999999999991</v>
      </c>
      <c r="F36" s="32">
        <f t="shared" si="5"/>
        <v>178.54</v>
      </c>
      <c r="G36" s="20"/>
      <c r="H36" s="20">
        <v>121.3</v>
      </c>
      <c r="I36" s="20">
        <f>SUM(I32:I35)</f>
        <v>7.5399999999999991</v>
      </c>
      <c r="J36" s="80"/>
      <c r="K36" s="89"/>
    </row>
    <row r="37" spans="1:11" x14ac:dyDescent="0.25">
      <c r="A37" s="50"/>
      <c r="B37" s="9"/>
      <c r="C37" s="24"/>
      <c r="D37" s="24"/>
      <c r="E37" s="24"/>
      <c r="F37" s="24"/>
      <c r="G37" s="16">
        <v>2210</v>
      </c>
      <c r="H37" s="16">
        <v>14.9</v>
      </c>
      <c r="I37" s="24"/>
      <c r="J37" s="82"/>
      <c r="K37" s="89"/>
    </row>
    <row r="38" spans="1:11" x14ac:dyDescent="0.25">
      <c r="A38" s="50"/>
      <c r="B38" s="9"/>
      <c r="C38" s="24"/>
      <c r="D38" s="24"/>
      <c r="E38" s="24"/>
      <c r="F38" s="24"/>
      <c r="G38" s="31">
        <v>2220</v>
      </c>
      <c r="H38" s="16">
        <v>24.2</v>
      </c>
      <c r="I38" s="24"/>
      <c r="J38" s="82"/>
      <c r="K38" s="89"/>
    </row>
    <row r="39" spans="1:11" ht="15.75" thickBot="1" x14ac:dyDescent="0.3">
      <c r="A39" s="51"/>
      <c r="B39" s="52"/>
      <c r="C39" s="53"/>
      <c r="D39" s="53"/>
      <c r="E39" s="53"/>
      <c r="F39" s="53"/>
      <c r="G39" s="54">
        <v>2240</v>
      </c>
      <c r="H39" s="55">
        <v>82.2</v>
      </c>
      <c r="I39" s="53"/>
      <c r="J39" s="86"/>
      <c r="K39" s="89"/>
    </row>
    <row r="40" spans="1:11" x14ac:dyDescent="0.25">
      <c r="A40" s="40" t="s">
        <v>39</v>
      </c>
      <c r="B40" s="41" t="s">
        <v>5</v>
      </c>
      <c r="C40" s="42">
        <v>1</v>
      </c>
      <c r="D40" s="43"/>
      <c r="E40" s="43"/>
      <c r="F40" s="33">
        <v>1</v>
      </c>
      <c r="G40" s="44"/>
      <c r="H40" s="45"/>
      <c r="I40" s="43"/>
      <c r="J40" s="87"/>
      <c r="K40" s="89"/>
    </row>
    <row r="41" spans="1:11" x14ac:dyDescent="0.25">
      <c r="A41" s="9"/>
      <c r="B41" s="7" t="s">
        <v>40</v>
      </c>
      <c r="C41" s="24">
        <v>203.3</v>
      </c>
      <c r="D41" s="24"/>
      <c r="E41" s="24"/>
      <c r="F41" s="23">
        <v>203.3</v>
      </c>
      <c r="G41" s="31"/>
      <c r="H41" s="16"/>
      <c r="I41" s="24"/>
      <c r="J41" s="82"/>
      <c r="K41" s="89"/>
    </row>
    <row r="42" spans="1:11" x14ac:dyDescent="0.25">
      <c r="A42" s="9"/>
      <c r="B42" s="2" t="s">
        <v>33</v>
      </c>
      <c r="C42" s="23">
        <f>C41+C40</f>
        <v>204.3</v>
      </c>
      <c r="D42" s="24"/>
      <c r="E42" s="24"/>
      <c r="F42" s="23">
        <f>F41+F40</f>
        <v>204.3</v>
      </c>
      <c r="G42" s="31"/>
      <c r="H42" s="29">
        <f>H43+H44+H45+H46</f>
        <v>226.60000000000002</v>
      </c>
      <c r="I42" s="24"/>
      <c r="J42" s="82"/>
      <c r="K42" s="89"/>
    </row>
    <row r="43" spans="1:11" x14ac:dyDescent="0.25">
      <c r="A43" s="9"/>
      <c r="B43" s="9"/>
      <c r="C43" s="24"/>
      <c r="D43" s="24"/>
      <c r="E43" s="24"/>
      <c r="F43" s="24"/>
      <c r="G43" s="44">
        <v>2210</v>
      </c>
      <c r="H43" s="45">
        <v>96.3</v>
      </c>
      <c r="I43" s="24"/>
      <c r="J43" s="82"/>
      <c r="K43" s="89"/>
    </row>
    <row r="44" spans="1:11" x14ac:dyDescent="0.25">
      <c r="A44" s="9"/>
      <c r="B44" s="9"/>
      <c r="C44" s="24"/>
      <c r="D44" s="24"/>
      <c r="E44" s="24"/>
      <c r="F44" s="24"/>
      <c r="G44" s="31">
        <v>2220</v>
      </c>
      <c r="H44" s="19">
        <v>15.7</v>
      </c>
      <c r="I44" s="24"/>
      <c r="J44" s="82"/>
      <c r="K44" s="89"/>
    </row>
    <row r="45" spans="1:11" x14ac:dyDescent="0.25">
      <c r="A45" s="9"/>
      <c r="B45" s="9"/>
      <c r="C45" s="24"/>
      <c r="D45" s="24"/>
      <c r="E45" s="24"/>
      <c r="F45" s="24"/>
      <c r="G45" s="31">
        <v>2240</v>
      </c>
      <c r="H45" s="19">
        <f>67+13.4</f>
        <v>80.400000000000006</v>
      </c>
      <c r="I45" s="24"/>
      <c r="J45" s="82"/>
      <c r="K45" s="89"/>
    </row>
    <row r="46" spans="1:11" x14ac:dyDescent="0.25">
      <c r="A46" s="9"/>
      <c r="B46" s="9"/>
      <c r="C46" s="24"/>
      <c r="D46" s="24"/>
      <c r="E46" s="24"/>
      <c r="F46" s="24"/>
      <c r="G46" s="31">
        <v>3210</v>
      </c>
      <c r="H46" s="16">
        <v>34.200000000000003</v>
      </c>
      <c r="I46" s="24"/>
      <c r="J46" s="82"/>
      <c r="K46" s="89"/>
    </row>
    <row r="47" spans="1:11" x14ac:dyDescent="0.25">
      <c r="A47" s="40" t="s">
        <v>41</v>
      </c>
      <c r="B47" s="7" t="s">
        <v>40</v>
      </c>
      <c r="C47" s="42">
        <v>174.1</v>
      </c>
      <c r="D47" s="43"/>
      <c r="E47" s="43"/>
      <c r="F47" s="33">
        <v>174.1</v>
      </c>
      <c r="G47" s="44"/>
      <c r="H47" s="45"/>
      <c r="I47" s="43"/>
      <c r="J47" s="87"/>
      <c r="K47" s="89"/>
    </row>
    <row r="48" spans="1:11" x14ac:dyDescent="0.25">
      <c r="A48" s="9"/>
      <c r="B48" s="2" t="s">
        <v>33</v>
      </c>
      <c r="C48" s="23">
        <f>C47+C46</f>
        <v>174.1</v>
      </c>
      <c r="D48" s="24"/>
      <c r="E48" s="24"/>
      <c r="F48" s="23">
        <v>174.1</v>
      </c>
      <c r="G48" s="31"/>
      <c r="H48" s="16"/>
      <c r="I48" s="24"/>
      <c r="J48" s="82"/>
      <c r="K48" s="89"/>
    </row>
    <row r="49" spans="1:11" x14ac:dyDescent="0.25">
      <c r="A49" s="9"/>
      <c r="B49" s="2"/>
      <c r="C49" s="23"/>
      <c r="D49" s="24"/>
      <c r="E49" s="24"/>
      <c r="F49" s="23"/>
      <c r="G49" s="31"/>
      <c r="H49" s="29">
        <f>H50+H51+H52+H53</f>
        <v>174.8</v>
      </c>
      <c r="I49" s="24"/>
      <c r="J49" s="82"/>
      <c r="K49" s="89"/>
    </row>
    <row r="50" spans="1:11" x14ac:dyDescent="0.25">
      <c r="A50" s="9"/>
      <c r="B50" s="9"/>
      <c r="C50" s="24"/>
      <c r="D50" s="24"/>
      <c r="E50" s="24"/>
      <c r="F50" s="24"/>
      <c r="G50" s="44">
        <v>2210</v>
      </c>
      <c r="H50" s="45">
        <v>76.8</v>
      </c>
      <c r="I50" s="24"/>
      <c r="J50" s="82"/>
      <c r="K50" s="89"/>
    </row>
    <row r="51" spans="1:11" x14ac:dyDescent="0.25">
      <c r="A51" s="9"/>
      <c r="B51" s="9"/>
      <c r="C51" s="24"/>
      <c r="D51" s="24"/>
      <c r="E51" s="24"/>
      <c r="F51" s="24"/>
      <c r="G51" s="31">
        <v>2220</v>
      </c>
      <c r="H51" s="19">
        <v>-3.9</v>
      </c>
      <c r="I51" s="24"/>
      <c r="J51" s="82"/>
      <c r="K51" s="89"/>
    </row>
    <row r="52" spans="1:11" x14ac:dyDescent="0.25">
      <c r="A52" s="9"/>
      <c r="B52" s="9"/>
      <c r="C52" s="24"/>
      <c r="D52" s="24"/>
      <c r="E52" s="24"/>
      <c r="F52" s="24"/>
      <c r="G52" s="31">
        <v>2240</v>
      </c>
      <c r="H52" s="19">
        <v>101.9</v>
      </c>
      <c r="I52" s="24"/>
      <c r="J52" s="82"/>
      <c r="K52" s="89"/>
    </row>
    <row r="53" spans="1:11" x14ac:dyDescent="0.25">
      <c r="A53" s="40" t="s">
        <v>42</v>
      </c>
      <c r="B53" s="41" t="s">
        <v>5</v>
      </c>
      <c r="C53" s="42">
        <v>1</v>
      </c>
      <c r="D53" s="43"/>
      <c r="E53" s="43"/>
      <c r="F53" s="33">
        <v>1</v>
      </c>
      <c r="G53" s="44"/>
      <c r="H53" s="45"/>
      <c r="I53" s="24"/>
      <c r="J53" s="82"/>
      <c r="K53" s="89"/>
    </row>
    <row r="54" spans="1:11" x14ac:dyDescent="0.25">
      <c r="A54" s="9"/>
      <c r="B54" s="7" t="s">
        <v>43</v>
      </c>
      <c r="C54" s="24">
        <v>182.9</v>
      </c>
      <c r="D54" s="24"/>
      <c r="E54" s="24"/>
      <c r="F54" s="23">
        <v>182.6</v>
      </c>
      <c r="G54" s="31"/>
      <c r="H54" s="16"/>
      <c r="I54" s="24"/>
      <c r="J54" s="82"/>
      <c r="K54" s="89"/>
    </row>
    <row r="55" spans="1:11" x14ac:dyDescent="0.25">
      <c r="A55" s="9"/>
      <c r="B55" s="2" t="s">
        <v>33</v>
      </c>
      <c r="C55" s="23">
        <f>C54+C53</f>
        <v>183.9</v>
      </c>
      <c r="D55" s="24"/>
      <c r="E55" s="24"/>
      <c r="F55" s="23">
        <f>F54+F53</f>
        <v>183.6</v>
      </c>
      <c r="G55" s="31"/>
      <c r="H55" s="29">
        <f>H56+H57+H58+H59</f>
        <v>203.10000000000002</v>
      </c>
      <c r="I55" s="24"/>
      <c r="J55" s="82"/>
      <c r="K55" s="89"/>
    </row>
    <row r="56" spans="1:11" x14ac:dyDescent="0.25">
      <c r="A56" s="9"/>
      <c r="B56" s="9"/>
      <c r="C56" s="24"/>
      <c r="D56" s="24"/>
      <c r="E56" s="24"/>
      <c r="F56" s="24"/>
      <c r="G56" s="44">
        <v>2210</v>
      </c>
      <c r="H56" s="45">
        <v>85.7</v>
      </c>
      <c r="I56" s="24"/>
      <c r="J56" s="82"/>
      <c r="K56" s="89"/>
    </row>
    <row r="57" spans="1:11" x14ac:dyDescent="0.25">
      <c r="A57" s="9"/>
      <c r="B57" s="9"/>
      <c r="C57" s="24"/>
      <c r="D57" s="24"/>
      <c r="E57" s="24"/>
      <c r="F57" s="24"/>
      <c r="G57" s="31">
        <v>2220</v>
      </c>
      <c r="H57" s="19">
        <v>10</v>
      </c>
      <c r="I57" s="24"/>
      <c r="J57" s="82"/>
      <c r="K57" s="89"/>
    </row>
    <row r="58" spans="1:11" x14ac:dyDescent="0.25">
      <c r="A58" s="9"/>
      <c r="B58" s="9"/>
      <c r="C58" s="24"/>
      <c r="D58" s="24"/>
      <c r="E58" s="24"/>
      <c r="F58" s="24"/>
      <c r="G58" s="31">
        <v>2240</v>
      </c>
      <c r="H58" s="19">
        <v>89.4</v>
      </c>
      <c r="I58" s="24"/>
      <c r="J58" s="82"/>
      <c r="K58" s="89"/>
    </row>
    <row r="59" spans="1:11" x14ac:dyDescent="0.25">
      <c r="A59" s="9"/>
      <c r="B59" s="9"/>
      <c r="C59" s="24"/>
      <c r="D59" s="24"/>
      <c r="E59" s="24"/>
      <c r="F59" s="24"/>
      <c r="G59" s="31">
        <v>3210</v>
      </c>
      <c r="H59" s="19">
        <v>18</v>
      </c>
      <c r="I59" s="24"/>
      <c r="J59" s="82"/>
      <c r="K59" s="89"/>
    </row>
    <row r="60" spans="1:11" x14ac:dyDescent="0.25">
      <c r="A60" s="9" t="s">
        <v>44</v>
      </c>
      <c r="B60" s="41" t="s">
        <v>5</v>
      </c>
      <c r="C60" s="57">
        <v>1</v>
      </c>
      <c r="D60" s="24"/>
      <c r="E60" s="24"/>
      <c r="F60" s="57">
        <v>1</v>
      </c>
      <c r="G60" s="31"/>
      <c r="H60" s="16"/>
      <c r="I60" s="24"/>
      <c r="J60" s="82"/>
      <c r="K60" s="89"/>
    </row>
    <row r="61" spans="1:11" x14ac:dyDescent="0.25">
      <c r="A61" s="9"/>
      <c r="B61" s="41" t="s">
        <v>46</v>
      </c>
      <c r="C61" s="57">
        <v>12.1</v>
      </c>
      <c r="D61" s="24"/>
      <c r="E61" s="24"/>
      <c r="F61" s="57">
        <v>12.1</v>
      </c>
      <c r="G61" s="31"/>
      <c r="H61" s="16"/>
      <c r="I61" s="24"/>
      <c r="J61" s="82"/>
      <c r="K61" s="89"/>
    </row>
    <row r="62" spans="1:11" x14ac:dyDescent="0.25">
      <c r="A62" s="9"/>
      <c r="B62" s="7" t="s">
        <v>45</v>
      </c>
      <c r="C62" s="24">
        <v>158.6</v>
      </c>
      <c r="D62" s="24"/>
      <c r="E62" s="24"/>
      <c r="F62" s="24">
        <v>158.6</v>
      </c>
      <c r="G62" s="31"/>
      <c r="H62" s="16"/>
      <c r="I62" s="24"/>
      <c r="J62" s="82"/>
      <c r="K62" s="89"/>
    </row>
    <row r="63" spans="1:11" x14ac:dyDescent="0.25">
      <c r="A63" s="9"/>
      <c r="B63" s="2" t="s">
        <v>33</v>
      </c>
      <c r="C63" s="22">
        <f>SUM(C60:C62)</f>
        <v>171.7</v>
      </c>
      <c r="D63" s="24"/>
      <c r="E63" s="24"/>
      <c r="F63" s="23">
        <v>171.7</v>
      </c>
      <c r="G63" s="31"/>
      <c r="H63" s="29">
        <f>SUM(H64:H68)</f>
        <v>245.20000000000002</v>
      </c>
      <c r="I63" s="24"/>
      <c r="J63" s="82"/>
      <c r="K63" s="89"/>
    </row>
    <row r="64" spans="1:11" x14ac:dyDescent="0.25">
      <c r="A64" s="9"/>
      <c r="B64" s="2"/>
      <c r="C64" s="23"/>
      <c r="D64" s="24"/>
      <c r="E64" s="24"/>
      <c r="F64" s="23"/>
      <c r="G64" s="31">
        <v>2210</v>
      </c>
      <c r="H64" s="16">
        <v>108.1</v>
      </c>
      <c r="I64" s="24"/>
      <c r="J64" s="82"/>
      <c r="K64" s="89"/>
    </row>
    <row r="65" spans="1:11" x14ac:dyDescent="0.25">
      <c r="A65" s="9"/>
      <c r="B65" s="2"/>
      <c r="C65" s="23"/>
      <c r="D65" s="24"/>
      <c r="E65" s="24"/>
      <c r="F65" s="23"/>
      <c r="G65" s="31">
        <v>2220</v>
      </c>
      <c r="H65" s="19">
        <v>29</v>
      </c>
      <c r="I65" s="24"/>
      <c r="J65" s="82"/>
      <c r="K65" s="89"/>
    </row>
    <row r="66" spans="1:11" x14ac:dyDescent="0.25">
      <c r="A66" s="9"/>
      <c r="B66" s="2"/>
      <c r="C66" s="23"/>
      <c r="D66" s="24"/>
      <c r="E66" s="24"/>
      <c r="F66" s="23"/>
      <c r="G66" s="31">
        <v>2230</v>
      </c>
      <c r="H66" s="16">
        <v>3.8</v>
      </c>
      <c r="I66" s="24"/>
      <c r="J66" s="82"/>
      <c r="K66" s="89"/>
    </row>
    <row r="67" spans="1:11" x14ac:dyDescent="0.25">
      <c r="A67" s="9"/>
      <c r="B67" s="2"/>
      <c r="C67" s="23"/>
      <c r="D67" s="24"/>
      <c r="E67" s="24"/>
      <c r="F67" s="23"/>
      <c r="G67" s="31">
        <v>2240</v>
      </c>
      <c r="H67" s="16">
        <v>91.5</v>
      </c>
      <c r="I67" s="24"/>
      <c r="J67" s="82"/>
      <c r="K67" s="89"/>
    </row>
    <row r="68" spans="1:11" x14ac:dyDescent="0.25">
      <c r="A68" s="9"/>
      <c r="B68" s="9"/>
      <c r="C68" s="24"/>
      <c r="D68" s="24"/>
      <c r="E68" s="24"/>
      <c r="F68" s="24"/>
      <c r="G68" s="31">
        <v>3210</v>
      </c>
      <c r="H68" s="16">
        <v>12.8</v>
      </c>
      <c r="I68" s="24"/>
      <c r="J68" s="82"/>
      <c r="K68" s="89"/>
    </row>
    <row r="69" spans="1:11" x14ac:dyDescent="0.25">
      <c r="A69" s="9" t="s">
        <v>47</v>
      </c>
      <c r="B69" s="7" t="s">
        <v>18</v>
      </c>
      <c r="C69" s="57">
        <v>2</v>
      </c>
      <c r="D69" s="24"/>
      <c r="E69" s="24"/>
      <c r="F69" s="57">
        <v>2</v>
      </c>
      <c r="G69" s="31"/>
      <c r="H69" s="16"/>
      <c r="I69" s="24"/>
      <c r="J69" s="82"/>
      <c r="K69" s="89"/>
    </row>
    <row r="70" spans="1:11" x14ac:dyDescent="0.25">
      <c r="A70" s="9"/>
      <c r="B70" s="7" t="s">
        <v>48</v>
      </c>
      <c r="C70" s="24">
        <v>177.4</v>
      </c>
      <c r="D70" s="24"/>
      <c r="E70" s="24"/>
      <c r="F70" s="24">
        <v>177.4</v>
      </c>
      <c r="G70" s="31"/>
      <c r="H70" s="16"/>
      <c r="I70" s="24"/>
      <c r="J70" s="82"/>
      <c r="K70" s="89"/>
    </row>
    <row r="71" spans="1:11" x14ac:dyDescent="0.25">
      <c r="A71" s="9"/>
      <c r="B71" s="2" t="s">
        <v>33</v>
      </c>
      <c r="C71" s="23">
        <v>179.4</v>
      </c>
      <c r="D71" s="24"/>
      <c r="E71" s="24"/>
      <c r="F71" s="23">
        <v>179.4</v>
      </c>
      <c r="G71" s="31"/>
      <c r="H71" s="20">
        <v>277.7</v>
      </c>
      <c r="I71" s="24"/>
      <c r="J71" s="82"/>
      <c r="K71" s="89"/>
    </row>
    <row r="72" spans="1:11" x14ac:dyDescent="0.25">
      <c r="A72" s="9"/>
      <c r="B72" s="9"/>
      <c r="C72" s="24"/>
      <c r="D72" s="24"/>
      <c r="E72" s="24"/>
      <c r="F72" s="24"/>
      <c r="G72" s="31">
        <v>2210</v>
      </c>
      <c r="H72" s="16">
        <v>176.4</v>
      </c>
      <c r="I72" s="24"/>
      <c r="J72" s="82"/>
      <c r="K72" s="89"/>
    </row>
    <row r="73" spans="1:11" x14ac:dyDescent="0.25">
      <c r="A73" s="9"/>
      <c r="B73" s="9"/>
      <c r="C73" s="24"/>
      <c r="D73" s="24"/>
      <c r="E73" s="24"/>
      <c r="F73" s="24"/>
      <c r="G73" s="31">
        <v>2220</v>
      </c>
      <c r="H73" s="16">
        <v>17.5</v>
      </c>
      <c r="I73" s="24"/>
      <c r="J73" s="82"/>
      <c r="K73" s="89"/>
    </row>
    <row r="74" spans="1:11" x14ac:dyDescent="0.25">
      <c r="A74" s="9"/>
      <c r="B74" s="9"/>
      <c r="C74" s="24"/>
      <c r="D74" s="24"/>
      <c r="E74" s="24"/>
      <c r="F74" s="24"/>
      <c r="G74" s="31">
        <v>2240</v>
      </c>
      <c r="H74" s="16">
        <v>73.599999999999994</v>
      </c>
      <c r="I74" s="24"/>
      <c r="J74" s="82"/>
      <c r="K74" s="89"/>
    </row>
    <row r="75" spans="1:11" x14ac:dyDescent="0.25">
      <c r="A75" s="9"/>
      <c r="B75" s="9"/>
      <c r="C75" s="24"/>
      <c r="D75" s="24"/>
      <c r="E75" s="24"/>
      <c r="F75" s="24"/>
      <c r="G75" s="31">
        <v>3210</v>
      </c>
      <c r="H75" s="16">
        <v>10.199999999999999</v>
      </c>
      <c r="I75" s="24"/>
      <c r="J75" s="82"/>
      <c r="K75" s="89"/>
    </row>
    <row r="76" spans="1:11" x14ac:dyDescent="0.25">
      <c r="A76" s="9"/>
      <c r="B76" s="9"/>
      <c r="C76" s="24"/>
      <c r="D76" s="24"/>
      <c r="E76" s="24"/>
      <c r="F76" s="24"/>
      <c r="G76" s="31"/>
      <c r="H76" s="16"/>
      <c r="I76" s="24"/>
      <c r="J76" s="82"/>
      <c r="K76" s="89"/>
    </row>
    <row r="77" spans="1:11" x14ac:dyDescent="0.25">
      <c r="A77" s="9"/>
      <c r="B77" s="9"/>
      <c r="C77" s="24"/>
      <c r="D77" s="24"/>
      <c r="E77" s="24"/>
      <c r="F77" s="24"/>
      <c r="G77" s="31"/>
      <c r="H77" s="16"/>
      <c r="I77" s="24"/>
      <c r="J77" s="82"/>
      <c r="K77" s="89"/>
    </row>
    <row r="78" spans="1:11" x14ac:dyDescent="0.25">
      <c r="A78" s="9"/>
      <c r="B78" s="9"/>
      <c r="C78" s="24"/>
      <c r="D78" s="24"/>
      <c r="E78" s="24"/>
      <c r="F78" s="24"/>
      <c r="G78" s="31"/>
      <c r="H78" s="16"/>
      <c r="I78" s="24"/>
      <c r="J78" s="82"/>
      <c r="K78" s="89"/>
    </row>
    <row r="79" spans="1:11" x14ac:dyDescent="0.25">
      <c r="A79" s="65" t="s">
        <v>38</v>
      </c>
      <c r="B79" s="66"/>
      <c r="C79" s="33">
        <f>C42+C36+C26+C15+C6+C48+C55+C63+C71</f>
        <v>1606.2</v>
      </c>
      <c r="D79" s="33">
        <f>D6+D15+D26+D36</f>
        <v>7.5399999999999991</v>
      </c>
      <c r="E79" s="33">
        <f>E6+E15+E26+E36</f>
        <v>7.5399999999999991</v>
      </c>
      <c r="F79" s="33">
        <f>C79+D79</f>
        <v>1613.74</v>
      </c>
      <c r="G79" s="33">
        <f t="shared" ref="G79:J79" si="6">G6+G15+G26</f>
        <v>0</v>
      </c>
      <c r="H79" s="56">
        <f>H6+H15+H26+H36+H42+H49+H55+H63+H71</f>
        <v>1639.3000000000002</v>
      </c>
      <c r="I79" s="56">
        <f>I6+I15+I36</f>
        <v>7.5399999999999991</v>
      </c>
      <c r="J79" s="88">
        <f t="shared" si="6"/>
        <v>0</v>
      </c>
      <c r="K79" s="89"/>
    </row>
    <row r="80" spans="1:11" x14ac:dyDescent="0.25">
      <c r="A80" s="9"/>
      <c r="B80" s="7"/>
      <c r="C80" s="57"/>
      <c r="D80" s="57"/>
      <c r="E80" s="24"/>
      <c r="F80" s="57"/>
      <c r="G80" s="31"/>
      <c r="H80" s="16"/>
      <c r="I80" s="24"/>
      <c r="J80" s="82"/>
      <c r="K80" s="89"/>
    </row>
    <row r="81" spans="1:11" x14ac:dyDescent="0.25">
      <c r="A81" s="9" t="s">
        <v>49</v>
      </c>
      <c r="B81" s="7" t="s">
        <v>50</v>
      </c>
      <c r="C81" s="24">
        <v>203.6</v>
      </c>
      <c r="D81" s="57">
        <f t="shared" ref="D81:D82" si="7">SUM(D80)</f>
        <v>0</v>
      </c>
      <c r="E81" s="57"/>
      <c r="F81" s="57">
        <f>C81+D81</f>
        <v>203.6</v>
      </c>
      <c r="G81" s="31"/>
      <c r="H81" s="16"/>
      <c r="I81" s="24"/>
      <c r="J81" s="82"/>
      <c r="K81" s="89"/>
    </row>
    <row r="82" spans="1:11" x14ac:dyDescent="0.25">
      <c r="A82" s="9"/>
      <c r="B82" s="2" t="s">
        <v>33</v>
      </c>
      <c r="C82" s="22">
        <f>SUM(C80:C81)</f>
        <v>203.6</v>
      </c>
      <c r="D82" s="22">
        <f t="shared" si="7"/>
        <v>0</v>
      </c>
      <c r="E82" s="22">
        <f t="shared" ref="E82" si="8">SUM(E80:E81)</f>
        <v>0</v>
      </c>
      <c r="F82" s="22">
        <f>SUM(F81)</f>
        <v>203.6</v>
      </c>
      <c r="G82" s="58"/>
      <c r="H82" s="20">
        <f>H83+H84+H85+H86+H87</f>
        <v>209.9</v>
      </c>
      <c r="I82" s="24"/>
      <c r="J82" s="82"/>
      <c r="K82" s="89"/>
    </row>
    <row r="83" spans="1:11" x14ac:dyDescent="0.25">
      <c r="A83" s="9"/>
      <c r="B83" s="2"/>
      <c r="C83" s="22"/>
      <c r="D83" s="57"/>
      <c r="E83" s="57"/>
      <c r="F83" s="22"/>
      <c r="G83" s="31">
        <v>2210</v>
      </c>
      <c r="H83" s="16">
        <v>106.4</v>
      </c>
      <c r="I83" s="24"/>
      <c r="J83" s="82"/>
      <c r="K83" s="89"/>
    </row>
    <row r="84" spans="1:11" x14ac:dyDescent="0.25">
      <c r="A84" s="9"/>
      <c r="B84" s="9"/>
      <c r="C84" s="24"/>
      <c r="D84" s="24"/>
      <c r="E84" s="24"/>
      <c r="F84" s="24"/>
      <c r="G84" s="31">
        <v>2220</v>
      </c>
      <c r="H84" s="16">
        <v>6.4</v>
      </c>
      <c r="I84" s="24"/>
      <c r="J84" s="82"/>
      <c r="K84" s="89"/>
    </row>
    <row r="85" spans="1:11" x14ac:dyDescent="0.25">
      <c r="A85" s="9"/>
      <c r="B85" s="9"/>
      <c r="C85" s="24"/>
      <c r="D85" s="24"/>
      <c r="E85" s="24"/>
      <c r="F85" s="24"/>
      <c r="G85" s="31">
        <v>2230</v>
      </c>
      <c r="H85" s="16">
        <v>0.3</v>
      </c>
      <c r="I85" s="24"/>
      <c r="J85" s="82"/>
      <c r="K85" s="89"/>
    </row>
    <row r="86" spans="1:11" x14ac:dyDescent="0.25">
      <c r="A86" s="9"/>
      <c r="B86" s="9"/>
      <c r="C86" s="24"/>
      <c r="D86" s="24"/>
      <c r="E86" s="24"/>
      <c r="F86" s="24"/>
      <c r="G86" s="31">
        <v>2240</v>
      </c>
      <c r="H86" s="16">
        <v>73.900000000000006</v>
      </c>
      <c r="I86" s="24"/>
      <c r="J86" s="82"/>
      <c r="K86" s="89"/>
    </row>
    <row r="87" spans="1:11" x14ac:dyDescent="0.25">
      <c r="A87" s="9"/>
      <c r="B87" s="9"/>
      <c r="C87" s="24"/>
      <c r="D87" s="24"/>
      <c r="E87" s="24"/>
      <c r="F87" s="24"/>
      <c r="G87" s="31">
        <v>3210</v>
      </c>
      <c r="H87" s="16">
        <v>22.9</v>
      </c>
      <c r="I87" s="24"/>
      <c r="J87" s="82"/>
      <c r="K87" s="89"/>
    </row>
    <row r="88" spans="1:11" x14ac:dyDescent="0.25">
      <c r="A88" s="65" t="s">
        <v>38</v>
      </c>
      <c r="B88" s="66"/>
      <c r="C88" s="33">
        <f>C82+C79</f>
        <v>1809.8</v>
      </c>
      <c r="D88" s="33">
        <f>D79+D82</f>
        <v>7.5399999999999991</v>
      </c>
      <c r="E88" s="33">
        <f>E79+E82</f>
        <v>7.5399999999999991</v>
      </c>
      <c r="F88" s="33">
        <f>F82+F79</f>
        <v>1817.34</v>
      </c>
      <c r="G88" s="33">
        <f t="shared" ref="G88:J88" si="9">G15+G24+G35</f>
        <v>0</v>
      </c>
      <c r="H88" s="56">
        <f>H82+H79</f>
        <v>1849.2000000000003</v>
      </c>
      <c r="I88" s="56">
        <f>I79+I82</f>
        <v>7.5399999999999991</v>
      </c>
      <c r="J88" s="88">
        <f t="shared" si="9"/>
        <v>0</v>
      </c>
      <c r="K88" s="22">
        <v>13.8</v>
      </c>
    </row>
  </sheetData>
  <mergeCells count="15">
    <mergeCell ref="A88:B88"/>
    <mergeCell ref="A79:B79"/>
    <mergeCell ref="A2:A3"/>
    <mergeCell ref="B2:B3"/>
    <mergeCell ref="C2:E2"/>
    <mergeCell ref="A7:A19"/>
    <mergeCell ref="B16:B19"/>
    <mergeCell ref="A21:A26"/>
    <mergeCell ref="A31:A36"/>
    <mergeCell ref="A1:K1"/>
    <mergeCell ref="F2:F3"/>
    <mergeCell ref="G2:J2"/>
    <mergeCell ref="K2:K3"/>
    <mergeCell ref="A4:A6"/>
    <mergeCell ref="K4:K87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Користувач Windows</cp:lastModifiedBy>
  <cp:lastPrinted>2018-11-13T08:49:55Z</cp:lastPrinted>
  <dcterms:created xsi:type="dcterms:W3CDTF">2018-04-02T10:26:53Z</dcterms:created>
  <dcterms:modified xsi:type="dcterms:W3CDTF">2018-11-13T10:51:15Z</dcterms:modified>
</cp:coreProperties>
</file>