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січень -серпень      " sheetId="21" r:id="rId1"/>
    <sheet name="Лист1" sheetId="19" r:id="rId2"/>
  </sheets>
  <definedNames>
    <definedName name="_xlnm.Print_Area" localSheetId="0">'січень -серпень      '!$A$1:$L$77</definedName>
  </definedNames>
  <calcPr calcId="162913"/>
</workbook>
</file>

<file path=xl/calcChain.xml><?xml version="1.0" encoding="utf-8"?>
<calcChain xmlns="http://schemas.openxmlformats.org/spreadsheetml/2006/main">
  <c r="J74" i="21" l="1"/>
  <c r="J62" i="21"/>
  <c r="H74" i="21"/>
  <c r="F74" i="21"/>
  <c r="H62" i="21"/>
  <c r="F62" i="21"/>
  <c r="C74" i="21" l="1"/>
  <c r="K62" i="21" l="1"/>
  <c r="J61" i="21" l="1"/>
  <c r="H61" i="21"/>
  <c r="F61" i="21"/>
  <c r="D61" i="21"/>
  <c r="C61" i="21"/>
  <c r="K72" i="21"/>
  <c r="J72" i="21"/>
  <c r="H72" i="21"/>
  <c r="F72" i="21"/>
  <c r="D72" i="21"/>
  <c r="D74" i="21" s="1"/>
  <c r="C72" i="21"/>
  <c r="J48" i="21"/>
  <c r="H48" i="21"/>
  <c r="F48" i="21"/>
  <c r="D48" i="21"/>
  <c r="C48" i="21"/>
  <c r="J31" i="21"/>
  <c r="H31" i="21"/>
  <c r="F31" i="21"/>
  <c r="D31" i="21"/>
  <c r="C31" i="21"/>
  <c r="C62" i="21" s="1"/>
  <c r="D62" i="21" l="1"/>
  <c r="K74" i="21" l="1"/>
</calcChain>
</file>

<file path=xl/sharedStrings.xml><?xml version="1.0" encoding="utf-8"?>
<sst xmlns="http://schemas.openxmlformats.org/spreadsheetml/2006/main" count="109" uniqueCount="77">
  <si>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</si>
  <si>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</si>
  <si>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</si>
  <si>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</si>
  <si>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</si>
  <si>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</si>
  <si>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</si>
  <si>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</si>
  <si>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</si>
  <si>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</si>
  <si>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</si>
  <si>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</si>
  <si>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</si>
  <si>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</si>
  <si>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</si>
  <si>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</si>
  <si>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ГО "Лікарняна каса МЕДІФ</t>
  </si>
  <si>
    <t>Фонд сприяння розвитку сиситеми охорони здоров'я</t>
  </si>
  <si>
    <t xml:space="preserve">                                                         найменування закладу охорони здоров'я</t>
  </si>
  <si>
    <t>Благодійна допомога</t>
  </si>
  <si>
    <t>Додаток 1</t>
  </si>
  <si>
    <t>ПАТ НВЦ "Борщагівський ХВЗ''</t>
  </si>
  <si>
    <t>ГО "Лікарняна каса'' ЛЗ</t>
  </si>
  <si>
    <t>ПрАТ " СК Аха Страхування"</t>
  </si>
  <si>
    <t>ТОВ ''Юрія- Фарм''</t>
  </si>
  <si>
    <t>медикаменти,продукти харчування</t>
  </si>
  <si>
    <t>ТОВ ''Іннофарм -Україна''</t>
  </si>
  <si>
    <t>Фізичні особи (136 пацієнтів)</t>
  </si>
  <si>
    <t>Лютий</t>
  </si>
  <si>
    <t>медикаменти, сухожарова шафа, меблі, інгалятор, ларингоскоп, електрокоогулятор, відсмоктувач, пульсоксиметр, стерилізатор, освітлювач ендоскопічний</t>
  </si>
  <si>
    <t>Фізичні особи (152 пацієнтів)</t>
  </si>
  <si>
    <t>Всього з початку року</t>
  </si>
  <si>
    <t>Березень</t>
  </si>
  <si>
    <t>Фізичні особи ( 163 пацієнтів)</t>
  </si>
  <si>
    <t>ГО''Лікарняна каса'' ЛЗ</t>
  </si>
  <si>
    <t>ТОВ''ІНС Ресерч Україна''</t>
  </si>
  <si>
    <t>ТОВ''Кованс клінікал енд переепрувал сервісез''</t>
  </si>
  <si>
    <t>Обласний клінічний кардіологічний центр</t>
  </si>
  <si>
    <t>Обласна клінічна лікарня</t>
  </si>
  <si>
    <t>Товаристово Червого Хреста</t>
  </si>
  <si>
    <t>ПАТ''Київський вітамінний завод''</t>
  </si>
  <si>
    <t xml:space="preserve">медикаменти, вироби медичного призначення, твердий інвентар, м'який інвентар,монітор, компресор, мікроскоп </t>
  </si>
  <si>
    <t>Благодійний фонд ''Серце в долонях''</t>
  </si>
  <si>
    <t>ТОВ''Астразенетика Україна''</t>
  </si>
  <si>
    <t>Міська клінічна лікарня №1</t>
  </si>
  <si>
    <t>Квітень</t>
  </si>
  <si>
    <t>Фізичні особи ( 136 пацієнтів)</t>
  </si>
  <si>
    <t>Травень</t>
  </si>
  <si>
    <t>Фізичні особи ( 147 пацієнтів)</t>
  </si>
  <si>
    <t xml:space="preserve">медикаменти, господарські товари,вироби медичного призначення, продукти харчування   </t>
  </si>
  <si>
    <t>Червень</t>
  </si>
  <si>
    <t>медикаменти, господарські товари,вироби медичного призначення</t>
  </si>
  <si>
    <t>Фізичні особи ( 78 пацієнтів)</t>
  </si>
  <si>
    <t>АТ " СК АХА Страхування"</t>
  </si>
  <si>
    <t>медикаменти</t>
  </si>
  <si>
    <t>медикаменти, господарські товари,вироби медичного призначення, меблі, м'який інвентар</t>
  </si>
  <si>
    <t>Обласна дитяча клінічна лікарня</t>
  </si>
  <si>
    <t>Івано-Франківська станція швидкої допомоги</t>
  </si>
  <si>
    <t>АТ " СГ ТАС"</t>
  </si>
  <si>
    <t>Фармацевтична фірма ''Дарниця''</t>
  </si>
  <si>
    <t>Княжа Вієнна Іншуранс Груп У</t>
  </si>
  <si>
    <t>ПАТ'' СК Країна''</t>
  </si>
  <si>
    <t>ТОВ ''Юрія-Фарм''</t>
  </si>
  <si>
    <t>Липень</t>
  </si>
  <si>
    <t>Фізичні особи ( 19 пацієнтів)</t>
  </si>
  <si>
    <t>ПрАТ " СК Альфа Страхування"</t>
  </si>
  <si>
    <t>ПрАТ ''СК''Провідна''</t>
  </si>
  <si>
    <t>ТзОВ''Оптіма-Фарм ЛТД''</t>
  </si>
  <si>
    <t>В.о директора КНП  ЦМКЛ                                                                                                                                                    Т. Р. Масляк</t>
  </si>
  <si>
    <t>Всього за 1-й квартал</t>
  </si>
  <si>
    <t>Всього за 2-й квартал</t>
  </si>
  <si>
    <t>x</t>
  </si>
  <si>
    <r>
      <t>КНП ''Центральна міська клінічна лікарня Івано-Франківської міської ради''     за січень-серпень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</si>
  <si>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Серпень</t>
  </si>
  <si>
    <t>Фізичні особи (59 пацієнтів)</t>
  </si>
  <si>
    <t xml:space="preserve">Всього на 01.09.2019 р. </t>
  </si>
  <si>
    <t>в тому числі: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</si>
</sst>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2" fontId="4" fillId="0" borderId="9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4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9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6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2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2" fillId="0" borderId="66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2" fontId="0" fillId="0" borderId="0" xfId="0" applyNumberFormat="1"/>
    <xf numFmtId="2" fontId="14" fillId="0" borderId="3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2" fontId="19" fillId="0" borderId="26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2" fontId="18" fillId="0" borderId="27" xfId="0" applyNumberFormat="1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2" fontId="19" fillId="0" borderId="30" xfId="0" applyNumberFormat="1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2" fontId="18" fillId="0" borderId="45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2" fontId="18" fillId="0" borderId="24" xfId="0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2" fontId="18" fillId="0" borderId="55" xfId="0" applyNumberFormat="1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B55" zoomScaleNormal="100" workbookViewId="0">
      <selection activeCell="G77" sqref="G77"/>
    </sheetView>
  </sheetViews>
  <sheetFormatPr defaultRowHeight="18.75" x14ac:dyDescent="0.3"/>
  <cols>
    <col min="1" max="1" width="8" customWidth="1"/>
    <col min="2" max="2" width="30" style="25" customWidth="1"/>
    <col min="5" max="5" width="19.19921875" customWidth="1"/>
    <col min="6" max="6" width="8.8984375" customWidth="1"/>
    <col min="7" max="7" width="7.09765625" customWidth="1"/>
    <col min="9" max="9" width="10.8984375" customWidth="1"/>
    <col min="11" max="11" width="13.296875" customWidth="1"/>
  </cols>
  <sheetData>
    <row r="1" spans="1:11" x14ac:dyDescent="0.3">
      <c r="A1" s="1"/>
      <c r="J1" s="133" t="s">
        <v>20</v>
      </c>
      <c r="K1" s="133"/>
    </row>
    <row r="2" spans="1:11" x14ac:dyDescent="0.3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x14ac:dyDescent="0.3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x14ac:dyDescent="0.3">
      <c r="A4" s="135" t="s">
        <v>72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3">
      <c r="A5" s="136" t="s">
        <v>18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4.5" customHeight="1" thickBot="1" x14ac:dyDescent="0.35">
      <c r="A6" s="2"/>
    </row>
    <row r="7" spans="1:11" ht="83.25" customHeight="1" x14ac:dyDescent="0.3">
      <c r="A7" s="137" t="s">
        <v>2</v>
      </c>
      <c r="B7" s="140" t="s">
        <v>3</v>
      </c>
      <c r="C7" s="143" t="s">
        <v>12</v>
      </c>
      <c r="D7" s="143"/>
      <c r="E7" s="143"/>
      <c r="F7" s="143" t="s">
        <v>4</v>
      </c>
      <c r="G7" s="143" t="s">
        <v>14</v>
      </c>
      <c r="H7" s="143"/>
      <c r="I7" s="143"/>
      <c r="J7" s="143"/>
      <c r="K7" s="128" t="s">
        <v>5</v>
      </c>
    </row>
    <row r="8" spans="1:11" ht="69" customHeight="1" x14ac:dyDescent="0.3">
      <c r="A8" s="138"/>
      <c r="B8" s="141"/>
      <c r="C8" s="131" t="s">
        <v>6</v>
      </c>
      <c r="D8" s="131" t="s">
        <v>13</v>
      </c>
      <c r="E8" s="131" t="s">
        <v>7</v>
      </c>
      <c r="F8" s="131"/>
      <c r="G8" s="131" t="s">
        <v>8</v>
      </c>
      <c r="H8" s="131" t="s">
        <v>9</v>
      </c>
      <c r="I8" s="131" t="s">
        <v>10</v>
      </c>
      <c r="J8" s="131" t="s">
        <v>9</v>
      </c>
      <c r="K8" s="129"/>
    </row>
    <row r="9" spans="1:11" x14ac:dyDescent="0.3">
      <c r="A9" s="138"/>
      <c r="B9" s="141"/>
      <c r="C9" s="131"/>
      <c r="D9" s="131"/>
      <c r="E9" s="131"/>
      <c r="F9" s="131"/>
      <c r="G9" s="131"/>
      <c r="H9" s="131"/>
      <c r="I9" s="131"/>
      <c r="J9" s="131"/>
      <c r="K9" s="129"/>
    </row>
    <row r="10" spans="1:11" ht="27" customHeight="1" thickBot="1" x14ac:dyDescent="0.35">
      <c r="A10" s="139"/>
      <c r="B10" s="142"/>
      <c r="C10" s="132"/>
      <c r="D10" s="132"/>
      <c r="E10" s="132"/>
      <c r="F10" s="132"/>
      <c r="G10" s="132"/>
      <c r="H10" s="132"/>
      <c r="I10" s="132"/>
      <c r="J10" s="132"/>
      <c r="K10" s="130"/>
    </row>
    <row r="11" spans="1:11" ht="12" customHeight="1" thickBot="1" x14ac:dyDescent="0.35">
      <c r="A11" s="46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8">
        <v>11</v>
      </c>
    </row>
    <row r="12" spans="1:11" ht="19.5" thickBot="1" x14ac:dyDescent="0.35">
      <c r="A12" s="13"/>
      <c r="B12" s="26"/>
      <c r="C12" s="14"/>
      <c r="D12" s="15"/>
      <c r="E12" s="16"/>
      <c r="F12" s="16"/>
      <c r="G12" s="16"/>
      <c r="H12" s="16"/>
      <c r="I12" s="16"/>
      <c r="J12" s="16"/>
      <c r="K12" s="17">
        <v>229.4</v>
      </c>
    </row>
    <row r="13" spans="1:11" ht="16.5" customHeight="1" x14ac:dyDescent="0.3">
      <c r="A13" s="121" t="s">
        <v>15</v>
      </c>
      <c r="B13" s="27" t="s">
        <v>21</v>
      </c>
      <c r="C13" s="5">
        <v>33.799999999999997</v>
      </c>
      <c r="D13" s="125"/>
      <c r="E13" s="144" t="s">
        <v>54</v>
      </c>
      <c r="F13" s="145">
        <v>599.5</v>
      </c>
      <c r="G13" s="146"/>
      <c r="H13" s="147">
        <v>200</v>
      </c>
      <c r="I13" s="148" t="s">
        <v>25</v>
      </c>
      <c r="J13" s="149">
        <v>105.5</v>
      </c>
      <c r="K13" s="150">
        <v>523.29999999999995</v>
      </c>
    </row>
    <row r="14" spans="1:11" ht="16.5" customHeight="1" x14ac:dyDescent="0.3">
      <c r="A14" s="124"/>
      <c r="B14" s="28" t="s">
        <v>24</v>
      </c>
      <c r="C14" s="6">
        <v>1.5</v>
      </c>
      <c r="D14" s="126"/>
      <c r="E14" s="151"/>
      <c r="F14" s="152"/>
      <c r="G14" s="153"/>
      <c r="H14" s="154"/>
      <c r="I14" s="155"/>
      <c r="J14" s="156"/>
      <c r="K14" s="157"/>
    </row>
    <row r="15" spans="1:11" ht="16.5" customHeight="1" x14ac:dyDescent="0.3">
      <c r="A15" s="124"/>
      <c r="B15" s="28" t="s">
        <v>22</v>
      </c>
      <c r="C15" s="6">
        <v>50</v>
      </c>
      <c r="D15" s="126"/>
      <c r="E15" s="151"/>
      <c r="F15" s="152"/>
      <c r="G15" s="153"/>
      <c r="H15" s="154"/>
      <c r="I15" s="155"/>
      <c r="J15" s="156"/>
      <c r="K15" s="157"/>
    </row>
    <row r="16" spans="1:11" ht="16.5" customHeight="1" x14ac:dyDescent="0.3">
      <c r="A16" s="124"/>
      <c r="B16" s="28" t="s">
        <v>23</v>
      </c>
      <c r="C16" s="6">
        <v>0.2</v>
      </c>
      <c r="D16" s="126"/>
      <c r="E16" s="151"/>
      <c r="F16" s="152"/>
      <c r="G16" s="153"/>
      <c r="H16" s="154"/>
      <c r="I16" s="155"/>
      <c r="J16" s="156"/>
      <c r="K16" s="157"/>
    </row>
    <row r="17" spans="1:11" ht="16.5" customHeight="1" x14ac:dyDescent="0.3">
      <c r="A17" s="124"/>
      <c r="B17" s="28" t="s">
        <v>26</v>
      </c>
      <c r="C17" s="6">
        <v>15.1</v>
      </c>
      <c r="D17" s="126"/>
      <c r="E17" s="151"/>
      <c r="F17" s="152"/>
      <c r="G17" s="158">
        <v>2220</v>
      </c>
      <c r="H17" s="154"/>
      <c r="I17" s="155"/>
      <c r="J17" s="156"/>
      <c r="K17" s="157"/>
    </row>
    <row r="18" spans="1:11" ht="16.5" customHeight="1" x14ac:dyDescent="0.3">
      <c r="A18" s="124"/>
      <c r="B18" s="29" t="s">
        <v>27</v>
      </c>
      <c r="C18" s="6">
        <v>393.4</v>
      </c>
      <c r="D18" s="127"/>
      <c r="E18" s="151"/>
      <c r="F18" s="152"/>
      <c r="G18" s="153"/>
      <c r="H18" s="159"/>
      <c r="I18" s="155"/>
      <c r="J18" s="156"/>
      <c r="K18" s="157"/>
    </row>
    <row r="19" spans="1:11" ht="29.25" customHeight="1" thickBot="1" x14ac:dyDescent="0.35">
      <c r="A19" s="124"/>
      <c r="B19" s="31" t="s">
        <v>17</v>
      </c>
      <c r="C19" s="24"/>
      <c r="D19" s="4">
        <v>72.900000000000006</v>
      </c>
      <c r="E19" s="151"/>
      <c r="F19" s="152"/>
      <c r="G19" s="153"/>
      <c r="H19" s="159"/>
      <c r="I19" s="155"/>
      <c r="J19" s="156"/>
      <c r="K19" s="157"/>
    </row>
    <row r="20" spans="1:11" ht="16.5" customHeight="1" x14ac:dyDescent="0.3">
      <c r="A20" s="121" t="s">
        <v>28</v>
      </c>
      <c r="B20" s="27" t="s">
        <v>30</v>
      </c>
      <c r="C20" s="8">
        <v>351</v>
      </c>
      <c r="D20" s="21"/>
      <c r="E20" s="160" t="s">
        <v>29</v>
      </c>
      <c r="F20" s="145">
        <v>695.5</v>
      </c>
      <c r="G20" s="161">
        <v>2220</v>
      </c>
      <c r="H20" s="162">
        <v>377.1</v>
      </c>
      <c r="I20" s="163" t="s">
        <v>29</v>
      </c>
      <c r="J20" s="145">
        <v>344.5</v>
      </c>
      <c r="K20" s="164">
        <v>470.2</v>
      </c>
    </row>
    <row r="21" spans="1:11" ht="183.75" customHeight="1" thickBot="1" x14ac:dyDescent="0.35">
      <c r="A21" s="124"/>
      <c r="B21" s="31" t="s">
        <v>17</v>
      </c>
      <c r="C21" s="70"/>
      <c r="D21" s="23">
        <v>153.5</v>
      </c>
      <c r="E21" s="165"/>
      <c r="F21" s="165"/>
      <c r="G21" s="166">
        <v>3110</v>
      </c>
      <c r="H21" s="167">
        <v>17.600000000000001</v>
      </c>
      <c r="I21" s="168"/>
      <c r="J21" s="165"/>
      <c r="K21" s="169"/>
    </row>
    <row r="22" spans="1:11" ht="15" customHeight="1" x14ac:dyDescent="0.3">
      <c r="A22" s="121" t="s">
        <v>32</v>
      </c>
      <c r="B22" s="27" t="s">
        <v>33</v>
      </c>
      <c r="C22" s="18">
        <v>199.3</v>
      </c>
      <c r="D22" s="106"/>
      <c r="E22" s="160" t="s">
        <v>41</v>
      </c>
      <c r="F22" s="147">
        <v>2658</v>
      </c>
      <c r="G22" s="170"/>
      <c r="H22" s="171"/>
      <c r="I22" s="160" t="s">
        <v>41</v>
      </c>
      <c r="J22" s="145">
        <v>2403</v>
      </c>
      <c r="K22" s="164">
        <v>479.8</v>
      </c>
    </row>
    <row r="23" spans="1:11" ht="15" customHeight="1" x14ac:dyDescent="0.3">
      <c r="A23" s="122"/>
      <c r="B23" s="30" t="s">
        <v>34</v>
      </c>
      <c r="C23" s="19">
        <v>10</v>
      </c>
      <c r="D23" s="123"/>
      <c r="E23" s="172"/>
      <c r="F23" s="173"/>
      <c r="G23" s="174"/>
      <c r="H23" s="167"/>
      <c r="I23" s="172"/>
      <c r="J23" s="175"/>
      <c r="K23" s="176"/>
    </row>
    <row r="24" spans="1:11" ht="15" customHeight="1" x14ac:dyDescent="0.3">
      <c r="A24" s="122"/>
      <c r="B24" s="30" t="s">
        <v>35</v>
      </c>
      <c r="C24" s="19">
        <v>2.4</v>
      </c>
      <c r="D24" s="123"/>
      <c r="E24" s="172"/>
      <c r="F24" s="173"/>
      <c r="G24" s="174"/>
      <c r="H24" s="167"/>
      <c r="I24" s="172"/>
      <c r="J24" s="175"/>
      <c r="K24" s="176"/>
    </row>
    <row r="25" spans="1:11" ht="30.75" customHeight="1" x14ac:dyDescent="0.3">
      <c r="A25" s="122"/>
      <c r="B25" s="30" t="s">
        <v>36</v>
      </c>
      <c r="C25" s="19">
        <v>12.2</v>
      </c>
      <c r="D25" s="123"/>
      <c r="E25" s="172"/>
      <c r="F25" s="173"/>
      <c r="G25" s="174"/>
      <c r="H25" s="167"/>
      <c r="I25" s="172"/>
      <c r="J25" s="175"/>
      <c r="K25" s="176"/>
    </row>
    <row r="26" spans="1:11" ht="15" customHeight="1" x14ac:dyDescent="0.3">
      <c r="A26" s="122"/>
      <c r="B26" s="30" t="s">
        <v>16</v>
      </c>
      <c r="C26" s="19">
        <v>2</v>
      </c>
      <c r="D26" s="123"/>
      <c r="E26" s="172"/>
      <c r="F26" s="173"/>
      <c r="G26" s="174"/>
      <c r="H26" s="167"/>
      <c r="I26" s="172"/>
      <c r="J26" s="175"/>
      <c r="K26" s="176"/>
    </row>
    <row r="27" spans="1:11" ht="15" customHeight="1" x14ac:dyDescent="0.3">
      <c r="A27" s="122"/>
      <c r="B27" s="30" t="s">
        <v>43</v>
      </c>
      <c r="C27" s="19">
        <v>29.1</v>
      </c>
      <c r="D27" s="107"/>
      <c r="E27" s="172"/>
      <c r="F27" s="173"/>
      <c r="G27" s="174"/>
      <c r="H27" s="167"/>
      <c r="I27" s="172"/>
      <c r="J27" s="175"/>
      <c r="K27" s="176"/>
    </row>
    <row r="28" spans="1:11" ht="15" customHeight="1" x14ac:dyDescent="0.3">
      <c r="A28" s="122"/>
      <c r="B28" s="29" t="s">
        <v>39</v>
      </c>
      <c r="C28" s="116"/>
      <c r="D28" s="23">
        <v>0.9</v>
      </c>
      <c r="E28" s="172"/>
      <c r="F28" s="173"/>
      <c r="G28" s="174">
        <v>2220</v>
      </c>
      <c r="H28" s="177">
        <v>199.7</v>
      </c>
      <c r="I28" s="172"/>
      <c r="J28" s="175"/>
      <c r="K28" s="176"/>
    </row>
    <row r="29" spans="1:11" ht="30" customHeight="1" x14ac:dyDescent="0.3">
      <c r="A29" s="122"/>
      <c r="B29" s="32" t="s">
        <v>17</v>
      </c>
      <c r="C29" s="116"/>
      <c r="D29" s="23">
        <v>165.5</v>
      </c>
      <c r="E29" s="172"/>
      <c r="F29" s="173"/>
      <c r="G29" s="174">
        <v>2800</v>
      </c>
      <c r="H29" s="177">
        <v>1.9</v>
      </c>
      <c r="I29" s="172"/>
      <c r="J29" s="175"/>
      <c r="K29" s="176"/>
    </row>
    <row r="30" spans="1:11" ht="35.25" customHeight="1" thickBot="1" x14ac:dyDescent="0.35">
      <c r="A30" s="122"/>
      <c r="B30" s="31" t="s">
        <v>40</v>
      </c>
      <c r="C30" s="116"/>
      <c r="D30" s="12">
        <v>8</v>
      </c>
      <c r="E30" s="172"/>
      <c r="F30" s="173"/>
      <c r="G30" s="174">
        <v>3110</v>
      </c>
      <c r="H30" s="177">
        <v>53.3</v>
      </c>
      <c r="I30" s="172"/>
      <c r="J30" s="175"/>
      <c r="K30" s="176"/>
    </row>
    <row r="31" spans="1:11" ht="35.25" customHeight="1" thickBot="1" x14ac:dyDescent="0.35">
      <c r="A31" s="95" t="s">
        <v>69</v>
      </c>
      <c r="B31" s="102"/>
      <c r="C31" s="74">
        <f>SUM(C13:C30)</f>
        <v>1100</v>
      </c>
      <c r="D31" s="74">
        <f>SUM(D13:D30)</f>
        <v>400.8</v>
      </c>
      <c r="E31" s="178" t="s">
        <v>71</v>
      </c>
      <c r="F31" s="179">
        <f>SUM(F13:F30)</f>
        <v>3953</v>
      </c>
      <c r="G31" s="180"/>
      <c r="H31" s="179">
        <f>SUM(H13:H30)</f>
        <v>849.6</v>
      </c>
      <c r="I31" s="178" t="s">
        <v>71</v>
      </c>
      <c r="J31" s="179">
        <f>SUM(J13:J30)</f>
        <v>2853</v>
      </c>
      <c r="K31" s="181"/>
    </row>
    <row r="32" spans="1:11" ht="15" customHeight="1" x14ac:dyDescent="0.3">
      <c r="A32" s="117" t="s">
        <v>45</v>
      </c>
      <c r="B32" s="72" t="s">
        <v>46</v>
      </c>
      <c r="C32" s="73">
        <v>33.5</v>
      </c>
      <c r="D32" s="119"/>
      <c r="E32" s="165" t="s">
        <v>55</v>
      </c>
      <c r="F32" s="175">
        <v>808.1</v>
      </c>
      <c r="G32" s="166">
        <v>2210</v>
      </c>
      <c r="H32" s="167">
        <v>10.4</v>
      </c>
      <c r="I32" s="168" t="s">
        <v>55</v>
      </c>
      <c r="J32" s="172">
        <v>718.7</v>
      </c>
      <c r="K32" s="182">
        <v>595.20000000000005</v>
      </c>
    </row>
    <row r="33" spans="1:11" ht="15" customHeight="1" x14ac:dyDescent="0.3">
      <c r="A33" s="117"/>
      <c r="B33" s="59" t="s">
        <v>43</v>
      </c>
      <c r="C33" s="60">
        <v>47.7</v>
      </c>
      <c r="D33" s="90"/>
      <c r="E33" s="165"/>
      <c r="F33" s="175"/>
      <c r="G33" s="166"/>
      <c r="H33" s="167"/>
      <c r="I33" s="168"/>
      <c r="J33" s="172"/>
      <c r="K33" s="182"/>
    </row>
    <row r="34" spans="1:11" ht="15" customHeight="1" x14ac:dyDescent="0.3">
      <c r="A34" s="117"/>
      <c r="B34" s="61" t="s">
        <v>60</v>
      </c>
      <c r="C34" s="62">
        <v>3.9</v>
      </c>
      <c r="D34" s="90"/>
      <c r="E34" s="165"/>
      <c r="F34" s="175"/>
      <c r="G34" s="166"/>
      <c r="H34" s="167"/>
      <c r="I34" s="168"/>
      <c r="J34" s="172"/>
      <c r="K34" s="182"/>
    </row>
    <row r="35" spans="1:11" ht="15" customHeight="1" x14ac:dyDescent="0.3">
      <c r="A35" s="117"/>
      <c r="B35" s="61" t="s">
        <v>61</v>
      </c>
      <c r="C35" s="62">
        <v>2.4</v>
      </c>
      <c r="D35" s="90"/>
      <c r="E35" s="165"/>
      <c r="F35" s="175"/>
      <c r="G35" s="166"/>
      <c r="H35" s="167"/>
      <c r="I35" s="168"/>
      <c r="J35" s="172"/>
      <c r="K35" s="182"/>
    </row>
    <row r="36" spans="1:11" ht="15" customHeight="1" x14ac:dyDescent="0.3">
      <c r="A36" s="117"/>
      <c r="B36" s="58" t="s">
        <v>62</v>
      </c>
      <c r="C36" s="67">
        <v>1.9</v>
      </c>
      <c r="D36" s="120"/>
      <c r="E36" s="165"/>
      <c r="F36" s="175"/>
      <c r="G36" s="166"/>
      <c r="H36" s="167"/>
      <c r="I36" s="168"/>
      <c r="J36" s="172"/>
      <c r="K36" s="182"/>
    </row>
    <row r="37" spans="1:11" ht="93.75" customHeight="1" thickBot="1" x14ac:dyDescent="0.35">
      <c r="A37" s="118"/>
      <c r="B37" s="53" t="s">
        <v>17</v>
      </c>
      <c r="C37" s="40"/>
      <c r="D37" s="12">
        <v>435.4</v>
      </c>
      <c r="E37" s="183"/>
      <c r="F37" s="184"/>
      <c r="G37" s="166">
        <v>2220</v>
      </c>
      <c r="H37" s="167">
        <v>43.7</v>
      </c>
      <c r="I37" s="185"/>
      <c r="J37" s="186"/>
      <c r="K37" s="187"/>
    </row>
    <row r="38" spans="1:11" ht="111.75" customHeight="1" x14ac:dyDescent="0.3">
      <c r="A38" s="112" t="s">
        <v>47</v>
      </c>
      <c r="B38" s="54" t="s">
        <v>48</v>
      </c>
      <c r="C38" s="20">
        <v>118.5</v>
      </c>
      <c r="D38" s="106"/>
      <c r="E38" s="160" t="s">
        <v>49</v>
      </c>
      <c r="F38" s="188">
        <v>2541.8000000000002</v>
      </c>
      <c r="G38" s="161">
        <v>2220</v>
      </c>
      <c r="H38" s="162">
        <v>135.30000000000001</v>
      </c>
      <c r="I38" s="189" t="s">
        <v>49</v>
      </c>
      <c r="J38" s="190">
        <v>2367.6</v>
      </c>
      <c r="K38" s="191">
        <v>554</v>
      </c>
    </row>
    <row r="39" spans="1:11" ht="18" customHeight="1" x14ac:dyDescent="0.3">
      <c r="A39" s="113"/>
      <c r="B39" s="55" t="s">
        <v>26</v>
      </c>
      <c r="C39" s="52">
        <v>28.4</v>
      </c>
      <c r="D39" s="101"/>
      <c r="E39" s="186"/>
      <c r="F39" s="192"/>
      <c r="G39" s="166"/>
      <c r="H39" s="177"/>
      <c r="I39" s="193"/>
      <c r="J39" s="186"/>
      <c r="K39" s="194"/>
    </row>
    <row r="40" spans="1:11" ht="14.25" customHeight="1" x14ac:dyDescent="0.3">
      <c r="A40" s="114"/>
      <c r="B40" s="56" t="s">
        <v>58</v>
      </c>
      <c r="C40" s="50">
        <v>4.5</v>
      </c>
      <c r="D40" s="101"/>
      <c r="E40" s="186"/>
      <c r="F40" s="192"/>
      <c r="G40" s="166"/>
      <c r="H40" s="177"/>
      <c r="I40" s="193"/>
      <c r="J40" s="186"/>
      <c r="K40" s="194"/>
    </row>
    <row r="41" spans="1:11" ht="14.25" customHeight="1" x14ac:dyDescent="0.3">
      <c r="A41" s="114"/>
      <c r="B41" s="56" t="s">
        <v>59</v>
      </c>
      <c r="C41" s="50">
        <v>22.8</v>
      </c>
      <c r="D41" s="107"/>
      <c r="E41" s="186"/>
      <c r="F41" s="192"/>
      <c r="G41" s="166"/>
      <c r="H41" s="177"/>
      <c r="I41" s="193"/>
      <c r="J41" s="186"/>
      <c r="K41" s="194"/>
    </row>
    <row r="42" spans="1:11" ht="45" customHeight="1" thickBot="1" x14ac:dyDescent="0.35">
      <c r="A42" s="115"/>
      <c r="B42" s="57" t="s">
        <v>17</v>
      </c>
      <c r="C42" s="71"/>
      <c r="D42" s="9">
        <v>275.3</v>
      </c>
      <c r="E42" s="195"/>
      <c r="F42" s="196"/>
      <c r="G42" s="197"/>
      <c r="H42" s="198"/>
      <c r="I42" s="199"/>
      <c r="J42" s="195"/>
      <c r="K42" s="200"/>
    </row>
    <row r="43" spans="1:11" ht="17.25" customHeight="1" x14ac:dyDescent="0.3">
      <c r="A43" s="108" t="s">
        <v>50</v>
      </c>
      <c r="B43" s="63" t="s">
        <v>52</v>
      </c>
      <c r="C43" s="64">
        <v>42.2</v>
      </c>
      <c r="D43" s="106"/>
      <c r="E43" s="201" t="s">
        <v>51</v>
      </c>
      <c r="F43" s="190">
        <v>2559.9</v>
      </c>
      <c r="G43" s="161">
        <v>2210</v>
      </c>
      <c r="H43" s="171">
        <v>11.5</v>
      </c>
      <c r="I43" s="160" t="s">
        <v>51</v>
      </c>
      <c r="J43" s="190">
        <v>2421.4</v>
      </c>
      <c r="K43" s="164">
        <v>628.79999999999995</v>
      </c>
    </row>
    <row r="44" spans="1:11" ht="17.25" customHeight="1" x14ac:dyDescent="0.3">
      <c r="A44" s="109"/>
      <c r="B44" s="28" t="s">
        <v>53</v>
      </c>
      <c r="C44" s="69">
        <v>14.2</v>
      </c>
      <c r="D44" s="110"/>
      <c r="E44" s="202"/>
      <c r="F44" s="175"/>
      <c r="G44" s="166">
        <v>2220</v>
      </c>
      <c r="H44" s="167">
        <v>28.6</v>
      </c>
      <c r="I44" s="165"/>
      <c r="J44" s="175"/>
      <c r="K44" s="182"/>
    </row>
    <row r="45" spans="1:11" ht="17.25" customHeight="1" x14ac:dyDescent="0.3">
      <c r="A45" s="109"/>
      <c r="B45" s="28" t="s">
        <v>26</v>
      </c>
      <c r="C45" s="69">
        <v>78.3</v>
      </c>
      <c r="D45" s="110"/>
      <c r="E45" s="202"/>
      <c r="F45" s="175"/>
      <c r="G45" s="166">
        <v>2240</v>
      </c>
      <c r="H45" s="167">
        <v>14.2</v>
      </c>
      <c r="I45" s="165"/>
      <c r="J45" s="175"/>
      <c r="K45" s="182"/>
    </row>
    <row r="46" spans="1:11" ht="17.25" customHeight="1" x14ac:dyDescent="0.3">
      <c r="A46" s="109"/>
      <c r="B46" s="30" t="s">
        <v>35</v>
      </c>
      <c r="C46" s="69">
        <v>3.8</v>
      </c>
      <c r="D46" s="111"/>
      <c r="E46" s="202"/>
      <c r="F46" s="175"/>
      <c r="G46" s="166"/>
      <c r="H46" s="167"/>
      <c r="I46" s="165"/>
      <c r="J46" s="175"/>
      <c r="K46" s="182"/>
    </row>
    <row r="47" spans="1:11" ht="31.5" customHeight="1" thickBot="1" x14ac:dyDescent="0.35">
      <c r="A47" s="104"/>
      <c r="B47" s="31" t="s">
        <v>17</v>
      </c>
      <c r="C47" s="51"/>
      <c r="D47" s="12">
        <v>336</v>
      </c>
      <c r="E47" s="203"/>
      <c r="F47" s="186"/>
      <c r="G47" s="166">
        <v>3110</v>
      </c>
      <c r="H47" s="167">
        <v>9.4</v>
      </c>
      <c r="I47" s="183"/>
      <c r="J47" s="186"/>
      <c r="K47" s="187"/>
    </row>
    <row r="48" spans="1:11" ht="20.25" customHeight="1" thickBot="1" x14ac:dyDescent="0.35">
      <c r="A48" s="95" t="s">
        <v>70</v>
      </c>
      <c r="B48" s="102"/>
      <c r="C48" s="75">
        <f>SUM(C32:C47)</f>
        <v>402.1</v>
      </c>
      <c r="D48" s="75">
        <f>SUM(D32:D47)</f>
        <v>1046.7</v>
      </c>
      <c r="E48" s="204" t="s">
        <v>71</v>
      </c>
      <c r="F48" s="205">
        <f>SUM(F32:F47)</f>
        <v>5909.8</v>
      </c>
      <c r="G48" s="180"/>
      <c r="H48" s="205">
        <f>SUM(H32:H47)</f>
        <v>253.1</v>
      </c>
      <c r="I48" s="204" t="s">
        <v>71</v>
      </c>
      <c r="J48" s="205">
        <f>SUM(J32:J47)</f>
        <v>5507.7000000000007</v>
      </c>
      <c r="K48" s="206"/>
    </row>
    <row r="49" spans="1:11" ht="18" customHeight="1" x14ac:dyDescent="0.3">
      <c r="A49" s="103" t="s">
        <v>63</v>
      </c>
      <c r="B49" s="63" t="s">
        <v>64</v>
      </c>
      <c r="C49" s="79">
        <v>24.3</v>
      </c>
      <c r="D49" s="106"/>
      <c r="E49" s="145" t="s">
        <v>51</v>
      </c>
      <c r="F49" s="207">
        <v>845.8</v>
      </c>
      <c r="G49" s="161">
        <v>2210</v>
      </c>
      <c r="H49" s="171">
        <v>3.7</v>
      </c>
      <c r="I49" s="147" t="s">
        <v>51</v>
      </c>
      <c r="J49" s="190">
        <v>718</v>
      </c>
      <c r="K49" s="164">
        <v>595.20000000000005</v>
      </c>
    </row>
    <row r="50" spans="1:11" ht="18" customHeight="1" x14ac:dyDescent="0.3">
      <c r="A50" s="104"/>
      <c r="B50" s="76" t="s">
        <v>62</v>
      </c>
      <c r="C50" s="66">
        <v>0.1</v>
      </c>
      <c r="D50" s="101"/>
      <c r="E50" s="175"/>
      <c r="F50" s="208"/>
      <c r="G50" s="166">
        <v>2220</v>
      </c>
      <c r="H50" s="167">
        <v>156.5</v>
      </c>
      <c r="I50" s="173"/>
      <c r="J50" s="175"/>
      <c r="K50" s="176"/>
    </row>
    <row r="51" spans="1:11" ht="15" customHeight="1" x14ac:dyDescent="0.3">
      <c r="A51" s="104"/>
      <c r="B51" s="30" t="s">
        <v>43</v>
      </c>
      <c r="C51" s="66">
        <v>96.4</v>
      </c>
      <c r="D51" s="101"/>
      <c r="E51" s="175"/>
      <c r="F51" s="208"/>
      <c r="G51" s="166">
        <v>2240</v>
      </c>
      <c r="H51" s="209">
        <v>1.2</v>
      </c>
      <c r="I51" s="173"/>
      <c r="J51" s="175"/>
      <c r="K51" s="176"/>
    </row>
    <row r="52" spans="1:11" ht="16.5" customHeight="1" x14ac:dyDescent="0.3">
      <c r="A52" s="104"/>
      <c r="B52" s="30" t="s">
        <v>65</v>
      </c>
      <c r="C52" s="66">
        <v>0.2</v>
      </c>
      <c r="D52" s="101"/>
      <c r="E52" s="175"/>
      <c r="F52" s="208"/>
      <c r="G52" s="166"/>
      <c r="H52" s="167"/>
      <c r="I52" s="173"/>
      <c r="J52" s="175"/>
      <c r="K52" s="176"/>
    </row>
    <row r="53" spans="1:11" ht="17.25" customHeight="1" x14ac:dyDescent="0.3">
      <c r="A53" s="104"/>
      <c r="B53" s="30" t="s">
        <v>66</v>
      </c>
      <c r="C53" s="66">
        <v>6.8</v>
      </c>
      <c r="D53" s="107"/>
      <c r="E53" s="175"/>
      <c r="F53" s="208"/>
      <c r="G53" s="166"/>
      <c r="H53" s="167"/>
      <c r="I53" s="173"/>
      <c r="J53" s="175"/>
      <c r="K53" s="176"/>
    </row>
    <row r="54" spans="1:11" ht="31.5" customHeight="1" x14ac:dyDescent="0.3">
      <c r="A54" s="104"/>
      <c r="B54" s="31" t="s">
        <v>17</v>
      </c>
      <c r="C54" s="93"/>
      <c r="D54" s="12">
        <v>408.2</v>
      </c>
      <c r="E54" s="175"/>
      <c r="F54" s="208"/>
      <c r="G54" s="166"/>
      <c r="H54" s="167"/>
      <c r="I54" s="173"/>
      <c r="J54" s="175"/>
      <c r="K54" s="176"/>
    </row>
    <row r="55" spans="1:11" ht="21" customHeight="1" thickBot="1" x14ac:dyDescent="0.35">
      <c r="A55" s="105"/>
      <c r="B55" s="65" t="s">
        <v>67</v>
      </c>
      <c r="C55" s="94"/>
      <c r="D55" s="9">
        <v>15.8</v>
      </c>
      <c r="E55" s="210"/>
      <c r="F55" s="211"/>
      <c r="G55" s="197"/>
      <c r="H55" s="212"/>
      <c r="I55" s="213"/>
      <c r="J55" s="210"/>
      <c r="K55" s="214"/>
    </row>
    <row r="56" spans="1:11" ht="25.5" customHeight="1" x14ac:dyDescent="0.3">
      <c r="A56" s="97" t="s">
        <v>73</v>
      </c>
      <c r="B56" s="77" t="s">
        <v>74</v>
      </c>
      <c r="C56" s="68">
        <v>91.4</v>
      </c>
      <c r="D56" s="78"/>
      <c r="E56" s="175" t="s">
        <v>51</v>
      </c>
      <c r="F56" s="175">
        <v>2732.2</v>
      </c>
      <c r="G56" s="166">
        <v>2210</v>
      </c>
      <c r="H56" s="167">
        <v>51.3</v>
      </c>
      <c r="I56" s="173" t="s">
        <v>51</v>
      </c>
      <c r="J56" s="175">
        <v>2640.8</v>
      </c>
      <c r="K56" s="175">
        <v>112.1</v>
      </c>
    </row>
    <row r="57" spans="1:11" ht="27" customHeight="1" x14ac:dyDescent="0.3">
      <c r="A57" s="97"/>
      <c r="B57" s="98" t="s">
        <v>17</v>
      </c>
      <c r="C57" s="89"/>
      <c r="D57" s="100">
        <v>340.5</v>
      </c>
      <c r="E57" s="186"/>
      <c r="F57" s="186"/>
      <c r="G57" s="166">
        <v>2220</v>
      </c>
      <c r="H57" s="167">
        <v>313.39999999999998</v>
      </c>
      <c r="I57" s="215"/>
      <c r="J57" s="186"/>
      <c r="K57" s="184"/>
    </row>
    <row r="58" spans="1:11" ht="31.5" customHeight="1" x14ac:dyDescent="0.3">
      <c r="A58" s="90"/>
      <c r="B58" s="99"/>
      <c r="C58" s="90"/>
      <c r="D58" s="101"/>
      <c r="E58" s="186"/>
      <c r="F58" s="186"/>
      <c r="G58" s="166">
        <v>2240</v>
      </c>
      <c r="H58" s="167">
        <v>113.7</v>
      </c>
      <c r="I58" s="215"/>
      <c r="J58" s="186"/>
      <c r="K58" s="184"/>
    </row>
    <row r="59" spans="1:11" ht="31.5" customHeight="1" x14ac:dyDescent="0.3">
      <c r="A59" s="90"/>
      <c r="B59" s="99"/>
      <c r="C59" s="90"/>
      <c r="D59" s="101"/>
      <c r="E59" s="186"/>
      <c r="F59" s="186"/>
      <c r="G59" s="166">
        <v>2800</v>
      </c>
      <c r="H59" s="167">
        <v>1.4</v>
      </c>
      <c r="I59" s="215"/>
      <c r="J59" s="186"/>
      <c r="K59" s="184"/>
    </row>
    <row r="60" spans="1:11" ht="31.5" customHeight="1" thickBot="1" x14ac:dyDescent="0.35">
      <c r="A60" s="90"/>
      <c r="B60" s="99"/>
      <c r="C60" s="90"/>
      <c r="D60" s="101"/>
      <c r="E60" s="186"/>
      <c r="F60" s="186"/>
      <c r="G60" s="166">
        <v>3110</v>
      </c>
      <c r="H60" s="167">
        <v>94.7</v>
      </c>
      <c r="I60" s="215"/>
      <c r="J60" s="186"/>
      <c r="K60" s="184"/>
    </row>
    <row r="61" spans="1:11" ht="47.25" customHeight="1" thickBot="1" x14ac:dyDescent="0.35">
      <c r="A61" s="95" t="s">
        <v>75</v>
      </c>
      <c r="B61" s="96"/>
      <c r="C61" s="22">
        <f>C49+C50+C51+C52+C53+C54+C56+C57</f>
        <v>219.20000000000002</v>
      </c>
      <c r="D61" s="22">
        <f>D49+D50+D51+D52+D53+D54+D55+D56+D57</f>
        <v>764.5</v>
      </c>
      <c r="E61" s="216" t="s">
        <v>11</v>
      </c>
      <c r="F61" s="217">
        <f>F49+F56</f>
        <v>3578</v>
      </c>
      <c r="G61" s="216" t="s">
        <v>11</v>
      </c>
      <c r="H61" s="217">
        <f>H49+H50+H51+H56+H57+H58+H59+H60</f>
        <v>735.9</v>
      </c>
      <c r="I61" s="216" t="s">
        <v>11</v>
      </c>
      <c r="J61" s="217">
        <f>J49+J56</f>
        <v>3358.8</v>
      </c>
      <c r="K61" s="218" t="s">
        <v>11</v>
      </c>
    </row>
    <row r="62" spans="1:11" ht="19.5" thickBot="1" x14ac:dyDescent="0.35">
      <c r="A62" s="85" t="s">
        <v>31</v>
      </c>
      <c r="B62" s="86"/>
      <c r="C62" s="10">
        <f>C31+C48+C61</f>
        <v>1721.3</v>
      </c>
      <c r="D62" s="10">
        <f>D31+D48+D61</f>
        <v>2212</v>
      </c>
      <c r="E62" s="11"/>
      <c r="F62" s="10">
        <f>F31+F48+F61</f>
        <v>13440.8</v>
      </c>
      <c r="G62" s="11"/>
      <c r="H62" s="10">
        <f>H31+H48+H61</f>
        <v>1838.6</v>
      </c>
      <c r="I62" s="11"/>
      <c r="J62" s="10">
        <f>J31+J48+J61</f>
        <v>11719.5</v>
      </c>
      <c r="K62" s="81">
        <f>K12+F62-H62-J62</f>
        <v>112.09999999999854</v>
      </c>
    </row>
    <row r="63" spans="1:11" x14ac:dyDescent="0.3">
      <c r="A63" s="3"/>
      <c r="B63" s="84" t="s">
        <v>76</v>
      </c>
      <c r="C63" s="7"/>
      <c r="D63" s="7"/>
      <c r="E63" s="7"/>
      <c r="F63" s="7"/>
      <c r="G63" s="7"/>
      <c r="H63" s="7"/>
      <c r="I63" s="7"/>
      <c r="J63" s="7"/>
      <c r="K63" s="7"/>
    </row>
    <row r="64" spans="1:11" ht="16.5" customHeight="1" x14ac:dyDescent="0.3">
      <c r="A64" s="33"/>
      <c r="B64" s="30" t="s">
        <v>16</v>
      </c>
      <c r="C64" s="34"/>
      <c r="D64" s="23"/>
      <c r="E64" s="34"/>
      <c r="F64" s="82">
        <v>234.4</v>
      </c>
      <c r="G64" s="35"/>
      <c r="H64" s="34"/>
      <c r="I64" s="34"/>
      <c r="J64" s="82">
        <v>234.4</v>
      </c>
      <c r="K64" s="34"/>
    </row>
    <row r="65" spans="1:11" ht="16.5" customHeight="1" x14ac:dyDescent="0.3">
      <c r="A65" s="33"/>
      <c r="B65" s="30" t="s">
        <v>19</v>
      </c>
      <c r="C65" s="34"/>
      <c r="D65" s="23"/>
      <c r="E65" s="34"/>
      <c r="F65" s="82">
        <v>688.6</v>
      </c>
      <c r="G65" s="35"/>
      <c r="H65" s="34"/>
      <c r="I65" s="34"/>
      <c r="J65" s="82">
        <v>688.6</v>
      </c>
      <c r="K65" s="34"/>
    </row>
    <row r="66" spans="1:11" ht="18" customHeight="1" x14ac:dyDescent="0.3">
      <c r="A66" s="33"/>
      <c r="B66" s="30" t="s">
        <v>42</v>
      </c>
      <c r="C66" s="34"/>
      <c r="D66" s="23"/>
      <c r="E66" s="34"/>
      <c r="F66" s="82">
        <v>172.8</v>
      </c>
      <c r="G66" s="36"/>
      <c r="H66" s="41"/>
      <c r="I66" s="34"/>
      <c r="J66" s="82">
        <v>172.8</v>
      </c>
      <c r="K66" s="34"/>
    </row>
    <row r="67" spans="1:11" ht="18" customHeight="1" x14ac:dyDescent="0.3">
      <c r="A67" s="33"/>
      <c r="B67" s="30" t="s">
        <v>44</v>
      </c>
      <c r="C67" s="34"/>
      <c r="D67" s="23"/>
      <c r="E67" s="41"/>
      <c r="F67" s="41">
        <v>0.2</v>
      </c>
      <c r="G67" s="36"/>
      <c r="H67" s="41"/>
      <c r="I67" s="34"/>
      <c r="J67" s="41">
        <v>0.2</v>
      </c>
      <c r="K67" s="34"/>
    </row>
    <row r="68" spans="1:11" ht="18" customHeight="1" x14ac:dyDescent="0.3">
      <c r="A68" s="33"/>
      <c r="B68" s="30" t="s">
        <v>38</v>
      </c>
      <c r="C68" s="34"/>
      <c r="D68" s="23"/>
      <c r="E68" s="34"/>
      <c r="F68" s="82">
        <v>5696.5</v>
      </c>
      <c r="G68" s="36"/>
      <c r="H68" s="41"/>
      <c r="I68" s="34"/>
      <c r="J68" s="82">
        <v>5696.5</v>
      </c>
      <c r="K68" s="34"/>
    </row>
    <row r="69" spans="1:11" ht="18" customHeight="1" x14ac:dyDescent="0.3">
      <c r="A69" s="42"/>
      <c r="B69" s="31" t="s">
        <v>37</v>
      </c>
      <c r="C69" s="43"/>
      <c r="D69" s="12"/>
      <c r="E69" s="43"/>
      <c r="F69" s="83">
        <v>2695</v>
      </c>
      <c r="G69" s="44"/>
      <c r="H69" s="45"/>
      <c r="I69" s="43"/>
      <c r="J69" s="83">
        <v>2695</v>
      </c>
      <c r="K69" s="43"/>
    </row>
    <row r="70" spans="1:11" ht="18" customHeight="1" x14ac:dyDescent="0.3">
      <c r="A70" s="33"/>
      <c r="B70" s="30" t="s">
        <v>56</v>
      </c>
      <c r="C70" s="34"/>
      <c r="D70" s="23"/>
      <c r="E70" s="34"/>
      <c r="F70" s="82">
        <v>19.600000000000001</v>
      </c>
      <c r="G70" s="36"/>
      <c r="H70" s="41"/>
      <c r="I70" s="34"/>
      <c r="J70" s="82">
        <v>19.600000000000001</v>
      </c>
      <c r="K70" s="34"/>
    </row>
    <row r="71" spans="1:11" ht="32.25" customHeight="1" x14ac:dyDescent="0.3">
      <c r="A71" s="33"/>
      <c r="B71" s="30" t="s">
        <v>57</v>
      </c>
      <c r="C71" s="34"/>
      <c r="D71" s="23"/>
      <c r="E71" s="34"/>
      <c r="F71" s="82">
        <v>0.4</v>
      </c>
      <c r="G71" s="36"/>
      <c r="H71" s="41"/>
      <c r="I71" s="34"/>
      <c r="J71" s="82">
        <v>0.4</v>
      </c>
      <c r="K71" s="34"/>
    </row>
    <row r="72" spans="1:11" ht="16.5" customHeight="1" thickBot="1" x14ac:dyDescent="0.35">
      <c r="A72" s="91" t="s">
        <v>75</v>
      </c>
      <c r="B72" s="92"/>
      <c r="C72" s="49">
        <f>SUM(C64:C71)</f>
        <v>0</v>
      </c>
      <c r="D72" s="49">
        <f>SUM(D64:D71)</f>
        <v>0</v>
      </c>
      <c r="E72" s="49"/>
      <c r="F72" s="49">
        <f>SUM(F64:F71)</f>
        <v>9507.5</v>
      </c>
      <c r="G72" s="49"/>
      <c r="H72" s="49">
        <f>SUM(H64:H71)</f>
        <v>0</v>
      </c>
      <c r="I72" s="49"/>
      <c r="J72" s="49">
        <f>SUM(J64:J71)</f>
        <v>9507.5</v>
      </c>
      <c r="K72" s="49">
        <f>SUM(K64:K71)</f>
        <v>0</v>
      </c>
    </row>
    <row r="73" spans="1:11" ht="16.5" customHeight="1" thickBot="1" x14ac:dyDescent="0.35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</row>
    <row r="74" spans="1:11" ht="19.5" thickBot="1" x14ac:dyDescent="0.35">
      <c r="A74" s="85" t="s">
        <v>31</v>
      </c>
      <c r="B74" s="86"/>
      <c r="C74" s="10">
        <f>C62+C72</f>
        <v>1721.3</v>
      </c>
      <c r="D74" s="10">
        <f>D62+D72</f>
        <v>2212</v>
      </c>
      <c r="E74" s="10"/>
      <c r="F74" s="10">
        <f>F62-F72</f>
        <v>3933.2999999999993</v>
      </c>
      <c r="G74" s="10"/>
      <c r="H74" s="10">
        <f>H62-H72</f>
        <v>1838.6</v>
      </c>
      <c r="I74" s="10"/>
      <c r="J74" s="10">
        <f>J62-J72</f>
        <v>2212</v>
      </c>
      <c r="K74" s="10">
        <f>K12+F74-H74-J74</f>
        <v>112.099999999999</v>
      </c>
    </row>
    <row r="75" spans="1:11" ht="16.5" customHeight="1" x14ac:dyDescent="0.3">
      <c r="A75" s="37"/>
      <c r="B75" s="38"/>
      <c r="C75" s="39"/>
      <c r="D75" s="39"/>
      <c r="E75" s="39"/>
      <c r="F75" s="39"/>
      <c r="G75" s="39"/>
      <c r="H75" s="39"/>
      <c r="I75" s="39"/>
      <c r="J75" s="39"/>
      <c r="K75" s="39"/>
    </row>
    <row r="76" spans="1:11" x14ac:dyDescent="0.3">
      <c r="A76" s="87" t="s">
        <v>68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1:11" x14ac:dyDescent="0.3">
      <c r="C77" s="80"/>
    </row>
    <row r="83" spans="5:5" x14ac:dyDescent="0.3">
      <c r="E83" s="88"/>
    </row>
    <row r="84" spans="5:5" x14ac:dyDescent="0.3">
      <c r="E84" s="88"/>
    </row>
    <row r="85" spans="5:5" x14ac:dyDescent="0.3">
      <c r="E85" s="88"/>
    </row>
    <row r="86" spans="5:5" x14ac:dyDescent="0.3">
      <c r="E86" s="88"/>
    </row>
  </sheetData>
  <mergeCells count="86">
    <mergeCell ref="A7:A10"/>
    <mergeCell ref="B7:B10"/>
    <mergeCell ref="C7:E7"/>
    <mergeCell ref="F7:F10"/>
    <mergeCell ref="G7:J7"/>
    <mergeCell ref="J1:K1"/>
    <mergeCell ref="A2:K2"/>
    <mergeCell ref="A3:K3"/>
    <mergeCell ref="A4:K4"/>
    <mergeCell ref="A5:K5"/>
    <mergeCell ref="K7:K10"/>
    <mergeCell ref="C8:C10"/>
    <mergeCell ref="D8:D10"/>
    <mergeCell ref="E8:E10"/>
    <mergeCell ref="G8:G10"/>
    <mergeCell ref="H8:H10"/>
    <mergeCell ref="I8:I10"/>
    <mergeCell ref="J8:J10"/>
    <mergeCell ref="J13:J19"/>
    <mergeCell ref="K13:K19"/>
    <mergeCell ref="A20:A21"/>
    <mergeCell ref="E20:E21"/>
    <mergeCell ref="F20:F21"/>
    <mergeCell ref="I20:I21"/>
    <mergeCell ref="J20:J21"/>
    <mergeCell ref="K20:K21"/>
    <mergeCell ref="A13:A19"/>
    <mergeCell ref="D13:D18"/>
    <mergeCell ref="E13:E19"/>
    <mergeCell ref="F13:F19"/>
    <mergeCell ref="H13:H19"/>
    <mergeCell ref="I13:I19"/>
    <mergeCell ref="K22:K30"/>
    <mergeCell ref="C28:C30"/>
    <mergeCell ref="A31:B31"/>
    <mergeCell ref="A32:A37"/>
    <mergeCell ref="D32:D36"/>
    <mergeCell ref="E32:E37"/>
    <mergeCell ref="F32:F37"/>
    <mergeCell ref="I32:I37"/>
    <mergeCell ref="J32:J37"/>
    <mergeCell ref="K32:K37"/>
    <mergeCell ref="A22:A30"/>
    <mergeCell ref="D22:D27"/>
    <mergeCell ref="E22:E30"/>
    <mergeCell ref="F22:F30"/>
    <mergeCell ref="I22:I30"/>
    <mergeCell ref="J22:J30"/>
    <mergeCell ref="K38:K42"/>
    <mergeCell ref="A43:A47"/>
    <mergeCell ref="D43:D46"/>
    <mergeCell ref="E43:E47"/>
    <mergeCell ref="F43:F47"/>
    <mergeCell ref="I43:I47"/>
    <mergeCell ref="J43:J47"/>
    <mergeCell ref="K43:K47"/>
    <mergeCell ref="A38:A42"/>
    <mergeCell ref="D38:D41"/>
    <mergeCell ref="E38:E42"/>
    <mergeCell ref="F38:F42"/>
    <mergeCell ref="I38:I42"/>
    <mergeCell ref="J38:J42"/>
    <mergeCell ref="A48:B48"/>
    <mergeCell ref="A49:A55"/>
    <mergeCell ref="D49:D53"/>
    <mergeCell ref="E49:E55"/>
    <mergeCell ref="F49:F55"/>
    <mergeCell ref="J49:J55"/>
    <mergeCell ref="K49:K55"/>
    <mergeCell ref="C54:C55"/>
    <mergeCell ref="A61:B61"/>
    <mergeCell ref="A62:B62"/>
    <mergeCell ref="A56:A60"/>
    <mergeCell ref="B57:B60"/>
    <mergeCell ref="D57:D60"/>
    <mergeCell ref="E56:E60"/>
    <mergeCell ref="I49:I55"/>
    <mergeCell ref="I56:I60"/>
    <mergeCell ref="F56:F60"/>
    <mergeCell ref="J56:J60"/>
    <mergeCell ref="K56:K60"/>
    <mergeCell ref="A74:B74"/>
    <mergeCell ref="A76:K76"/>
    <mergeCell ref="E83:E86"/>
    <mergeCell ref="C57:C60"/>
    <mergeCell ref="A72:B72"/>
  </mergeCells>
  <pageMargins left="0.51181102362204722" right="0.51181102362204722" top="0.39370078740157483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січень -серпень      </vt:lpstr>
      <vt:lpstr>Лист1</vt:lpstr>
      <vt:lpstr>'січень -серпень    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2019-07-15T06:33:13Z</cp:lastPrinted>
  <dcterms:created xsi:type="dcterms:W3CDTF">2018-03-30T05:08:37Z</dcterms:created>
  <dcterms:modified xsi:type="dcterms:W3CDTF">2019-09-12T10:48:12Z</dcterms:modified>
</cp:coreProperties>
</file>